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hidePivotFieldList="1"/>
  <mc:AlternateContent xmlns:mc="http://schemas.openxmlformats.org/markup-compatibility/2006">
    <mc:Choice Requires="x15">
      <x15ac:absPath xmlns:x15ac="http://schemas.microsoft.com/office/spreadsheetml/2010/11/ac" url="https://tusofiabg-my.sharepoint.com/personal/teakov_tu-sofia_bg/Documents/Hramlight/_Статии/_В_процес_на_писане/reviewing_the_need_for_designing/"/>
    </mc:Choice>
  </mc:AlternateContent>
  <xr:revisionPtr revIDLastSave="7072" documentId="8_{D600BBCB-FA33-4739-B3C3-F4D14536141F}" xr6:coauthVersionLast="47" xr6:coauthVersionMax="47" xr10:uidLastSave="{3485A994-33BC-4301-AE99-1F0391921456}"/>
  <bookViews>
    <workbookView xWindow="-120" yWindow="-120" windowWidth="29040" windowHeight="15720" tabRatio="819" xr2:uid="{AA9E4FC5-70C9-4AF7-8609-B66F4C110F49}"/>
  </bookViews>
  <sheets>
    <sheet name="Data" sheetId="1" r:id="rId1"/>
    <sheet name="Publication rate" sheetId="11" r:id="rId2"/>
    <sheet name="Peripheral concepts" sheetId="20" r:id="rId3"/>
    <sheet name="Intersection of peripheral" sheetId="39" r:id="rId4"/>
    <sheet name="Imagery experience" sheetId="37" r:id="rId5"/>
    <sheet name="Token &quot;cognitive architecture&quot;" sheetId="15" r:id="rId6"/>
    <sheet name="AI" sheetId="28" r:id="rId7"/>
    <sheet name="Metacognition" sheetId="50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0" i="1" l="1"/>
  <c r="E60" i="1"/>
  <c r="F60" i="1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T60" i="1"/>
  <c r="U60" i="1"/>
  <c r="V60" i="1"/>
  <c r="W60" i="1"/>
  <c r="D59" i="1"/>
  <c r="E59" i="1"/>
  <c r="F59" i="1"/>
  <c r="G59" i="1"/>
  <c r="H59" i="1"/>
  <c r="I59" i="1"/>
  <c r="J59" i="1"/>
  <c r="K59" i="1"/>
  <c r="L59" i="1"/>
  <c r="M59" i="1"/>
  <c r="N59" i="1"/>
  <c r="O59" i="1"/>
  <c r="P59" i="1"/>
  <c r="Q59" i="1"/>
  <c r="R59" i="1"/>
  <c r="S59" i="1"/>
  <c r="T59" i="1"/>
  <c r="U59" i="1"/>
  <c r="V59" i="1"/>
  <c r="W59" i="1"/>
  <c r="AN60" i="1"/>
  <c r="AM60" i="1"/>
  <c r="AL60" i="1"/>
  <c r="AK60" i="1"/>
  <c r="AJ60" i="1"/>
  <c r="AI60" i="1"/>
  <c r="AN59" i="1"/>
  <c r="AM59" i="1"/>
  <c r="AL59" i="1"/>
  <c r="AK59" i="1"/>
  <c r="AJ59" i="1"/>
  <c r="AI59" i="1"/>
  <c r="AH60" i="1"/>
  <c r="AG60" i="1"/>
  <c r="AF60" i="1"/>
  <c r="AE60" i="1"/>
  <c r="AD60" i="1"/>
  <c r="AC60" i="1"/>
  <c r="AB60" i="1"/>
  <c r="AA60" i="1"/>
  <c r="X60" i="1"/>
  <c r="Y60" i="1"/>
  <c r="Z60" i="1"/>
  <c r="AG59" i="1"/>
  <c r="AF59" i="1"/>
  <c r="AE59" i="1"/>
  <c r="AD59" i="1"/>
  <c r="AC59" i="1"/>
  <c r="AB59" i="1"/>
  <c r="AA59" i="1"/>
  <c r="Z59" i="1"/>
  <c r="Y59" i="1"/>
  <c r="X59" i="1"/>
  <c r="C17" i="50"/>
  <c r="C16" i="50"/>
  <c r="C15" i="50"/>
  <c r="C14" i="50"/>
  <c r="C28" i="15"/>
  <c r="C27" i="15"/>
  <c r="C26" i="15"/>
  <c r="C25" i="15"/>
  <c r="G46" i="20"/>
  <c r="G47" i="20"/>
  <c r="F26" i="28"/>
  <c r="F27" i="28"/>
  <c r="C57" i="37"/>
  <c r="C60" i="37"/>
  <c r="C59" i="37"/>
  <c r="C58" i="37"/>
  <c r="AN57" i="1"/>
  <c r="AK57" i="1"/>
  <c r="AH57" i="1"/>
  <c r="W57" i="1"/>
  <c r="L57" i="1"/>
  <c r="K50" i="20"/>
  <c r="K48" i="20"/>
  <c r="K47" i="20"/>
  <c r="K49" i="20"/>
  <c r="AN56" i="1"/>
  <c r="AK56" i="1"/>
  <c r="AH56" i="1"/>
  <c r="W56" i="1"/>
  <c r="L56" i="1"/>
  <c r="AH55" i="1"/>
  <c r="AH54" i="1"/>
  <c r="AH53" i="1"/>
  <c r="AH52" i="1"/>
  <c r="AH51" i="1"/>
  <c r="AH50" i="1"/>
  <c r="AH49" i="1"/>
  <c r="AH48" i="1"/>
  <c r="AH47" i="1"/>
  <c r="AH46" i="1"/>
  <c r="AH45" i="1"/>
  <c r="AH44" i="1"/>
  <c r="AH43" i="1"/>
  <c r="AH42" i="1"/>
  <c r="AH41" i="1"/>
  <c r="AH40" i="1"/>
  <c r="AH39" i="1"/>
  <c r="AH38" i="1"/>
  <c r="AH37" i="1"/>
  <c r="AH36" i="1"/>
  <c r="AH35" i="1"/>
  <c r="AH59" i="1" s="1"/>
  <c r="AH34" i="1"/>
  <c r="AH33" i="1"/>
  <c r="AH32" i="1"/>
  <c r="AH31" i="1"/>
  <c r="AH30" i="1"/>
  <c r="AH29" i="1"/>
  <c r="AH28" i="1"/>
  <c r="AH27" i="1"/>
  <c r="AH25" i="1"/>
  <c r="AH26" i="1"/>
  <c r="AH23" i="1"/>
  <c r="AH24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H5" i="1"/>
  <c r="AH4" i="1"/>
  <c r="AH3" i="1"/>
  <c r="F28" i="28"/>
  <c r="F29" i="28"/>
  <c r="C29" i="28"/>
  <c r="C28" i="28"/>
  <c r="G49" i="20"/>
  <c r="G48" i="20"/>
  <c r="C49" i="20"/>
  <c r="C48" i="20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C27" i="28"/>
  <c r="C26" i="28"/>
  <c r="AN55" i="1"/>
  <c r="AN54" i="1"/>
  <c r="AN53" i="1"/>
  <c r="AN52" i="1"/>
  <c r="AN51" i="1"/>
  <c r="AN50" i="1"/>
  <c r="AN49" i="1"/>
  <c r="AN48" i="1"/>
  <c r="AN47" i="1"/>
  <c r="AN46" i="1"/>
  <c r="AN45" i="1"/>
  <c r="AN44" i="1"/>
  <c r="AN43" i="1"/>
  <c r="AN42" i="1"/>
  <c r="AN41" i="1"/>
  <c r="AN40" i="1"/>
  <c r="AN39" i="1"/>
  <c r="AN38" i="1"/>
  <c r="AN37" i="1"/>
  <c r="AN36" i="1"/>
  <c r="AN35" i="1"/>
  <c r="AN34" i="1"/>
  <c r="AN33" i="1"/>
  <c r="AN32" i="1"/>
  <c r="AN31" i="1"/>
  <c r="AN30" i="1"/>
  <c r="AN29" i="1"/>
  <c r="AN28" i="1"/>
  <c r="AN27" i="1"/>
  <c r="AN26" i="1"/>
  <c r="AN25" i="1"/>
  <c r="AN24" i="1"/>
  <c r="AN23" i="1"/>
  <c r="AN22" i="1"/>
  <c r="AN21" i="1"/>
  <c r="AN20" i="1"/>
  <c r="AN19" i="1"/>
  <c r="AN18" i="1"/>
  <c r="AN17" i="1"/>
  <c r="AN16" i="1"/>
  <c r="AN15" i="1"/>
  <c r="AN14" i="1"/>
  <c r="AN13" i="1"/>
  <c r="AN12" i="1"/>
  <c r="AN11" i="1"/>
  <c r="AN10" i="1"/>
  <c r="AN9" i="1"/>
  <c r="AN8" i="1"/>
  <c r="AN7" i="1"/>
  <c r="AN6" i="1"/>
  <c r="AN5" i="1"/>
  <c r="AN4" i="1"/>
  <c r="AN3" i="1"/>
  <c r="AK55" i="1"/>
  <c r="AK54" i="1"/>
  <c r="AK53" i="1"/>
  <c r="AK52" i="1"/>
  <c r="AK51" i="1"/>
  <c r="AK50" i="1"/>
  <c r="AK49" i="1"/>
  <c r="AK48" i="1"/>
  <c r="AK47" i="1"/>
  <c r="AK46" i="1"/>
  <c r="AK45" i="1"/>
  <c r="AK44" i="1"/>
  <c r="AK43" i="1"/>
  <c r="AK42" i="1"/>
  <c r="AK41" i="1"/>
  <c r="AK40" i="1"/>
  <c r="AK39" i="1"/>
  <c r="AK38" i="1"/>
  <c r="AK37" i="1"/>
  <c r="AK36" i="1"/>
  <c r="AK35" i="1"/>
  <c r="AK34" i="1"/>
  <c r="AK33" i="1"/>
  <c r="AK32" i="1"/>
  <c r="AK31" i="1"/>
  <c r="AK30" i="1"/>
  <c r="AK29" i="1"/>
  <c r="AK28" i="1"/>
  <c r="AK27" i="1"/>
  <c r="AK26" i="1"/>
  <c r="AK25" i="1"/>
  <c r="AK24" i="1"/>
  <c r="AK23" i="1"/>
  <c r="AK22" i="1"/>
  <c r="AK21" i="1"/>
  <c r="AK20" i="1"/>
  <c r="AK19" i="1"/>
  <c r="AK18" i="1"/>
  <c r="AK17" i="1"/>
  <c r="AK16" i="1"/>
  <c r="AK15" i="1"/>
  <c r="AK14" i="1"/>
  <c r="AK13" i="1"/>
  <c r="AK12" i="1"/>
  <c r="AK11" i="1"/>
  <c r="AK10" i="1"/>
  <c r="AK9" i="1"/>
  <c r="AK8" i="1"/>
  <c r="AK7" i="1"/>
  <c r="AK6" i="1"/>
  <c r="AK5" i="1"/>
  <c r="AK4" i="1"/>
  <c r="AK3" i="1"/>
  <c r="W55" i="1"/>
  <c r="W54" i="1"/>
  <c r="W53" i="1"/>
  <c r="W52" i="1"/>
  <c r="W51" i="1"/>
  <c r="W50" i="1"/>
  <c r="W49" i="1"/>
  <c r="W48" i="1"/>
  <c r="W47" i="1"/>
  <c r="W46" i="1"/>
  <c r="W45" i="1"/>
  <c r="W44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9" i="1"/>
  <c r="W8" i="1"/>
  <c r="W7" i="1"/>
  <c r="W6" i="1"/>
  <c r="W5" i="1"/>
  <c r="W4" i="1"/>
  <c r="W3" i="1"/>
  <c r="C46" i="20"/>
  <c r="C47" i="2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Храм Вожд</author>
  </authors>
  <commentList>
    <comment ref="D2" authorId="0" shapeId="0" xr:uid="{BE9DAEA4-D15A-45A7-A1C6-6C1D35AEDF40}">
      <text>
        <r>
          <rPr>
            <b/>
            <sz val="11"/>
            <color indexed="81"/>
            <rFont val="Tahoma"/>
            <charset val="1"/>
          </rPr>
          <t>Храм Вожд:</t>
        </r>
        <r>
          <rPr>
            <sz val="11"/>
            <color indexed="81"/>
            <rFont val="Tahoma"/>
            <charset val="1"/>
          </rPr>
          <t xml:space="preserve">
Without "recognition"
</t>
        </r>
      </text>
    </comment>
  </commentList>
</comments>
</file>

<file path=xl/sharedStrings.xml><?xml version="1.0" encoding="utf-8"?>
<sst xmlns="http://schemas.openxmlformats.org/spreadsheetml/2006/main" count="548" uniqueCount="185">
  <si>
    <t>Article</t>
  </si>
  <si>
    <t>Publication</t>
  </si>
  <si>
    <t>name</t>
  </si>
  <si>
    <t>year</t>
  </si>
  <si>
    <t>machine learning</t>
  </si>
  <si>
    <t>cognitive model</t>
  </si>
  <si>
    <t>cognitive system</t>
  </si>
  <si>
    <t>Cognitive architecture</t>
  </si>
  <si>
    <t>cognitive architecture</t>
  </si>
  <si>
    <t>Cognitive model</t>
  </si>
  <si>
    <t>conceptual model</t>
  </si>
  <si>
    <t>Metacognition</t>
  </si>
  <si>
    <t>metacognition</t>
  </si>
  <si>
    <t>Artificial intelligence</t>
  </si>
  <si>
    <t>imagery experience</t>
  </si>
  <si>
    <t>mental imagery</t>
  </si>
  <si>
    <t>perceptual imagery</t>
  </si>
  <si>
    <t>metacognitive</t>
  </si>
  <si>
    <t>system model</t>
  </si>
  <si>
    <t>Cognition</t>
  </si>
  <si>
    <t>cognitive</t>
  </si>
  <si>
    <t>cognition</t>
  </si>
  <si>
    <t>mental model</t>
  </si>
  <si>
    <t>model</t>
  </si>
  <si>
    <t>conceptualization</t>
  </si>
  <si>
    <t>conceptualizing</t>
  </si>
  <si>
    <t>The Influence of Experience upon Imagery Perspectives in Adolescent Sport Performers</t>
  </si>
  <si>
    <t>http://dx.doi.org/10.1017/pds.2023.18</t>
  </si>
  <si>
    <t>A FRAMEWORK FOR UNDERSTANDING MENTAL IMAGERY
IN DESIGN COGNITION RESEARCH</t>
  </si>
  <si>
    <t>conceptual design</t>
  </si>
  <si>
    <t>Conceptual design</t>
  </si>
  <si>
    <t>A systematic review of protocol
studies on conceptual design
cognition: Design as search
and exploration</t>
  </si>
  <si>
    <t>https://doi.org/10.1017/dsj.2017.11</t>
  </si>
  <si>
    <t>https://doi.org/10.1016/j.caeai.2025.100401</t>
  </si>
  <si>
    <t>AI4Design: A generative AI-based system to improve creativity in design–A field evaluation</t>
  </si>
  <si>
    <t>artificial intelligence</t>
  </si>
  <si>
    <t>Imagery Experience</t>
  </si>
  <si>
    <t>Model</t>
  </si>
  <si>
    <t>“Introjecting” imagery: A process model of how minds and bodies are co-enacted</t>
  </si>
  <si>
    <t>https://doi.org/10.1016/j.langsci.2023.101602</t>
  </si>
  <si>
    <t>Metacognition and action: a new pathway to understanding social and cognitive aspects of expertise in sport</t>
  </si>
  <si>
    <t>https://doi.org/10.3389/fpsyg.2014.01155</t>
  </si>
  <si>
    <t>Siamese network with dual attention for EEG-driven social learning: Bridging the human-robot gap in long-tail autonomous driving</t>
  </si>
  <si>
    <t>https://doi.org/10.1016/j.eswa.2025.128470</t>
  </si>
  <si>
    <t>Towards visual-symbolic integration in the Soar cognitive architecture</t>
  </si>
  <si>
    <t>https://doi.org/10.1016/j.cogsys.2025.101353</t>
  </si>
  <si>
    <t>Reviewing a Model of Metacognition for Application in Cognitive Architecture Design</t>
  </si>
  <si>
    <t>https://doi.org/10.3390/systems13030177</t>
  </si>
  <si>
    <t>motor imagery</t>
  </si>
  <si>
    <t>classification model</t>
  </si>
  <si>
    <t>Object-centered Control of Brain-computer Interface Systems in Three-dimensional Spaces Using an Intuitive Motor Imagery Paradigm</t>
  </si>
  <si>
    <t>https://doi.org/10.14326/abe.14.173</t>
  </si>
  <si>
    <t>architecture design</t>
  </si>
  <si>
    <t>MBBi-TCNet: Multi-branch bi-directional temporal convolutional network for EEG classification of mental imagery</t>
  </si>
  <si>
    <t>https://doi.org/10.1016/j.bspc.2025.108381</t>
  </si>
  <si>
    <t>Neurodiversity in mental simulation: conceptual but not visual imagery priming modulates perception across the imagery vividness spectrum</t>
  </si>
  <si>
    <t>https://doi.org/10.1038/s41598-025-05100-2</t>
  </si>
  <si>
    <t>neural architecture</t>
  </si>
  <si>
    <t>Domain Adaptation-enhanced searchlight: enabling classification of brain states from visual perception to mental imagery</t>
  </si>
  <si>
    <t>https://doi.org/10.1186/s40708-025-00263-0</t>
  </si>
  <si>
    <t>Recurrent and convolutional neural networks in classification of EEG signal for guided imagery and mental workload detection</t>
  </si>
  <si>
    <t>https://doi.org/10.1038/s41598-025-92378-x</t>
  </si>
  <si>
    <t>Modelling perception as a hierarchical competition differentiates imagined, veridical, and hallucinated percepts</t>
  </si>
  <si>
    <t>https://doi.org/10.1093/nc/niad018</t>
  </si>
  <si>
    <t>Multisensory approach in Mental Imagery: ALE meta-analyses comparing Motor, Visual and Auditory Imagery</t>
  </si>
  <si>
    <t>https://doi.org/10.1016/j.neubiorev.2024.105902</t>
  </si>
  <si>
    <t>Executive functions in motor imagery: support for the motor-cognitive model over the functional equivalence model</t>
  </si>
  <si>
    <t>https://doi.org/10.1007/s00221-020-05756-4</t>
  </si>
  <si>
    <t>TMS over dorsolateral prefrontal cortex affects the timing of motor imagery but not overt action: Further support for the motor-cognitive model</t>
  </si>
  <si>
    <t>https://doi.org/10.1016/j.bbr.2022.114125</t>
  </si>
  <si>
    <t>doi</t>
  </si>
  <si>
    <t>Mental Imagery in a Graphical Cognitive Architecture</t>
  </si>
  <si>
    <t>Imagery in cognitive architecture: Representation and control at multiple levels of abstraction</t>
  </si>
  <si>
    <t>https://doi.org/10.1016/j.cogsys.2012.02.001</t>
  </si>
  <si>
    <t>Does Motor Simulation Theory Explain the Cognitive Mechanisms Underlying Motor Imagery? A Critical Review</t>
  </si>
  <si>
    <t>https://doi.org/10.3389/fnhum.2017.00072</t>
  </si>
  <si>
    <t>Why motor imagery is not really motoric: towards a re-conceptualization in terms of effect-based action control</t>
  </si>
  <si>
    <t>https://doi.org/10.1007/s00426-022-01773-w</t>
  </si>
  <si>
    <t>The body schema: neural simulation for covert and overt actions of embodied cognitive agents</t>
  </si>
  <si>
    <t>https://doi.org/10.1016/j.cophys.2020.11.009</t>
  </si>
  <si>
    <t>conceptual framework</t>
  </si>
  <si>
    <t>Mental imagery-based self-regulation: Effects on physical activity behavior and its cognitive and affective precursors over time</t>
  </si>
  <si>
    <t>https://doi.org/10.1111/bjhp.12558</t>
  </si>
  <si>
    <t>Mental imagery shapes emotions in people's decisions related to risk taking</t>
  </si>
  <si>
    <t>https://doi.org/10.1016/j.cognition.2025.106082</t>
  </si>
  <si>
    <t>Integral definition and conceptual model of mental health: Proposal from a systematic review of different paradigms</t>
  </si>
  <si>
    <t>https://doi.org/10.3389/fsoc.2022.978804</t>
  </si>
  <si>
    <t>conceptual approach</t>
  </si>
  <si>
    <t>Cognitive penetration and the cognition–perception interface</t>
  </si>
  <si>
    <t>https://doi.org/10.1007/s11229-016-1116-y</t>
  </si>
  <si>
    <t>Prospection in Cognition: The Case for Joint Episodic-Procedural Memory in Cognitive Robotics</t>
  </si>
  <si>
    <t>https://doi.org/10.3389/frobt.2015.00019</t>
  </si>
  <si>
    <t>On the need for imagistic modeling in story understanding</t>
  </si>
  <si>
    <t>https://doi.org/10.1016/j.bica.2014.11.012</t>
  </si>
  <si>
    <t>Augmenting Cognitive Architectures to Support Diagrammatic Imagination</t>
  </si>
  <si>
    <t xml:space="preserve"> https://doi.org/10.1111/j.1756-8765.2011.01156.x</t>
  </si>
  <si>
    <t>modelling/modeling</t>
  </si>
  <si>
    <t>Mental representation and motor imagery training</t>
  </si>
  <si>
    <t>https://doi.org/10.3389/fnhum.2014.00328</t>
  </si>
  <si>
    <t>https://doi.org/10.1007/s13218-012-0186-3</t>
  </si>
  <si>
    <t xml:space="preserve"> Towards Computational Cognitive Modeling of Mental Imagery</t>
  </si>
  <si>
    <t>Aphantasia: In search of a theory</t>
  </si>
  <si>
    <t>https://doi.org/10.1111/mila.12432</t>
  </si>
  <si>
    <t>The experience of reading</t>
  </si>
  <si>
    <t>https://doi.org/10.1016/j.concog.2018.03.011</t>
  </si>
  <si>
    <t>https://doi.org/10.1007/s10567-020-00316-2</t>
  </si>
  <si>
    <t>Mental Imagery in Social Anxiety in Children and Young People: A Systematic Review</t>
  </si>
  <si>
    <t>Motor Imagery Practice and Cognitive Processes</t>
  </si>
  <si>
    <t>https://doi.org/10.3389/fpsyg.2020.00394</t>
  </si>
  <si>
    <t>Extending Mental Imagery in Sigma</t>
  </si>
  <si>
    <t>https://doi.org/10.1007/978-3-642-35506-6_28</t>
  </si>
  <si>
    <t>Imagining the way forward: A review of contemporary motor imagery theory</t>
  </si>
  <si>
    <t>https://doi.org/10.3389/fnhum.2022.1033493</t>
  </si>
  <si>
    <t>Evidence for the dependence of visual and kinesthetic motor imagery on isolated visual and motor practice</t>
  </si>
  <si>
    <t>https://doi.org/10.1016/j.concog.2024.103802</t>
  </si>
  <si>
    <t>Shared mechanisms underlie
mental imagery and motor
planning</t>
  </si>
  <si>
    <t>https://doi.org/10.1038/s41598-022-06800-9</t>
  </si>
  <si>
    <t>http://dx.doi.org/10.3233/978-1-60750-959-2-314</t>
  </si>
  <si>
    <t>conceptual viewpoints</t>
  </si>
  <si>
    <t>Extending Cognitive Architectures with Mental Imagery</t>
  </si>
  <si>
    <t>http://dx.doi.org/10.2991/agi.2009.13</t>
  </si>
  <si>
    <t>Explaining Crisis Situations via a Cognitive Model of Attention</t>
  </si>
  <si>
    <t>https://doi.org/10.3390/systems12090364</t>
  </si>
  <si>
    <t>https://doi.org/10.3390/systems13070597</t>
  </si>
  <si>
    <t>A Monitoring System for Measuring the Cognitive Cycle via a Continuous Reaction Time Task</t>
  </si>
  <si>
    <t>http://dx.doi.org/10.1117/12.818701</t>
  </si>
  <si>
    <t>Toward Cognitive Robotics</t>
  </si>
  <si>
    <t>Exploring the Functional Advantages of Spatial and Visual Cognition From an Architectural Perspective</t>
  </si>
  <si>
    <t>https://doi.org/10.1111/j.1756-8765.2010.01130.x</t>
  </si>
  <si>
    <t>Prospective Mental Imagery in Depression: Impact on Reward Processing and Reward-Motivated Behaviour</t>
  </si>
  <si>
    <t>https://doi.org/10.32872/cpe.3013</t>
  </si>
  <si>
    <t>https://doi.org/10.1016/j.heliyon.2022.e10141</t>
  </si>
  <si>
    <t>A conceptual model for studying the immersive mobile augmented reality application-enhanced experience</t>
  </si>
  <si>
    <t>https://doi.org/10.1111/j.1756-8765.2011.01151.x</t>
  </si>
  <si>
    <t>Casimir: an architecture for mental spatial knowledge processing</t>
  </si>
  <si>
    <t>https://doi.org/10.1037/xhp0000389</t>
  </si>
  <si>
    <t>The motor-cognitive model of motor imagery: Evidence from timing errors in simulated reaching and grasping.</t>
  </si>
  <si>
    <t>Perceptual imagery of soft sofa fabrics based on visual-tactile evaluation</t>
  </si>
  <si>
    <t>http://dx.doi.org/10.15376/biores.19.4.8427-8442</t>
  </si>
  <si>
    <t>A Review of Sensory Imagery for Consumer Psychology</t>
  </si>
  <si>
    <t>http://dx.doi.org/10.1002/jcpy.1242</t>
  </si>
  <si>
    <t>https://doi.org/10.1037/pmu0000226</t>
  </si>
  <si>
    <t>A Review of Music-Evoked Visual Mental Imagery: Conceptual Issues, Relation to Emotion, and Functional Outcome</t>
  </si>
  <si>
    <t>Mental Imagery in the Science and Practice
of Cognitive Behaviour Therapy: Past, Present,
and Future Perspectives</t>
  </si>
  <si>
    <t>http://dx.doi.org/10.1007/s41811-021-00102-0</t>
  </si>
  <si>
    <t>Cognitive model occurrence</t>
  </si>
  <si>
    <t>Sum</t>
  </si>
  <si>
    <t>Mean</t>
  </si>
  <si>
    <t>Total</t>
  </si>
  <si>
    <t>Metacognition occurrences</t>
  </si>
  <si>
    <t>Total ocurrences</t>
  </si>
  <si>
    <t>Conceptual design occurrences</t>
  </si>
  <si>
    <t>Total occurrences</t>
  </si>
  <si>
    <t xml:space="preserve">Article </t>
  </si>
  <si>
    <t>Cognitive architecture occurrences</t>
  </si>
  <si>
    <t>Variance</t>
  </si>
  <si>
    <t>SD</t>
  </si>
  <si>
    <t>The motor-cognitive model of motor imagery: Evidence from timing errors in simulated reaching and grasping</t>
  </si>
  <si>
    <t>All 3</t>
  </si>
  <si>
    <t>Cognitive architecture and conceptual design</t>
  </si>
  <si>
    <t>Cognitive model and Cognitive architecture</t>
  </si>
  <si>
    <t>Cognitive model and Conceptual design</t>
  </si>
  <si>
    <t>AI occurrence</t>
  </si>
  <si>
    <t>AI</t>
  </si>
  <si>
    <t>AI and Cognitive architecture</t>
  </si>
  <si>
    <t>AI without cognitive architecture</t>
  </si>
  <si>
    <t>Shared mechanisms underlie mental imagery and motor
planning</t>
  </si>
  <si>
    <t>A systematic review of protocol studies on conceptual design cognition: Design as search and exploration</t>
  </si>
  <si>
    <t>http://dx.doi.org/10.2202/1932-0191.1048</t>
  </si>
  <si>
    <t>sensorimotor</t>
  </si>
  <si>
    <t>body schema</t>
  </si>
  <si>
    <t>active perception</t>
  </si>
  <si>
    <t>embodied cognition</t>
  </si>
  <si>
    <t>Mental Imagery in the Science and Practice of Cognitive Behaviour Therapy: Past, Present, and Future Perspectives</t>
  </si>
  <si>
    <t>Do You See What I See? Exploring Vividness of Visual Mental Imagery in Product Design Ideation</t>
  </si>
  <si>
    <t>https://doi.org/10.1017/pds.2022.90</t>
  </si>
  <si>
    <t>active vision</t>
  </si>
  <si>
    <t>https://doi.org/10.1080/09540091.2010.505976</t>
  </si>
  <si>
    <t>Categorisation through evidence accumulation in an active vision system</t>
  </si>
  <si>
    <t xml:space="preserve">Analyze Data prompt: </t>
  </si>
  <si>
    <t>Different 'Article' that have 'Imagery Experience Total'</t>
  </si>
  <si>
    <t>`cognitive architecture` concept token occurrence</t>
  </si>
  <si>
    <r>
      <t xml:space="preserve">Occurrences of </t>
    </r>
    <r>
      <rPr>
        <b/>
        <i/>
        <sz val="11"/>
        <color theme="1"/>
        <rFont val="Aptos Narrow"/>
        <family val="2"/>
        <scheme val="minor"/>
      </rPr>
      <t>Metacognition</t>
    </r>
    <r>
      <rPr>
        <b/>
        <sz val="11"/>
        <color theme="1"/>
        <rFont val="Aptos Narrow"/>
        <family val="2"/>
        <scheme val="minor"/>
      </rPr>
      <t xml:space="preserve"> concept</t>
    </r>
  </si>
  <si>
    <t>Articles with 'concept_token' &gt; 0</t>
  </si>
  <si>
    <t>Shared mechanisms underlie mental imagery and motor planning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</si>
</sst>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u/>
      <sz val="11"/>
      <color theme="10"/>
      <name val="Aptos Narrow"/>
      <family val="2"/>
      <scheme val="minor"/>
    </font>
    <font>
      <sz val="11"/>
      <color indexed="81"/>
      <name val="Tahoma"/>
      <charset val="1"/>
    </font>
    <font>
      <b/>
      <sz val="11"/>
      <color indexed="81"/>
      <name val="Tahoma"/>
      <charset val="1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3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i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b/>
      <sz val="1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B9B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38">
    <border>
      <left/>
      <right/>
      <top/>
      <bottom/>
      <diagonal/>
    </border>
    <border>
      <left/>
      <right style="double">
        <color theme="4"/>
      </right>
      <top/>
      <bottom/>
      <diagonal/>
    </border>
    <border>
      <left style="thin">
        <color indexed="64"/>
      </left>
      <right style="thin">
        <color theme="1"/>
      </right>
      <top/>
      <bottom/>
      <diagonal/>
    </border>
    <border>
      <left/>
      <right/>
      <top/>
      <bottom style="medium">
        <color theme="1"/>
      </bottom>
      <diagonal/>
    </border>
    <border>
      <left style="thin">
        <color theme="1"/>
      </left>
      <right/>
      <top/>
      <bottom style="medium">
        <color theme="1"/>
      </bottom>
      <diagonal/>
    </border>
    <border>
      <left/>
      <right style="double">
        <color theme="4"/>
      </right>
      <top/>
      <bottom style="medium">
        <color theme="1"/>
      </bottom>
      <diagonal/>
    </border>
    <border>
      <left/>
      <right style="double">
        <color theme="3" tint="0.249977111117893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theme="1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theme="1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theme="4"/>
      </right>
      <top style="medium">
        <color indexed="64"/>
      </top>
      <bottom/>
      <diagonal/>
    </border>
    <border>
      <left style="double">
        <color theme="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1"/>
      </right>
      <top/>
      <bottom style="medium">
        <color theme="1"/>
      </bottom>
      <diagonal/>
    </border>
    <border>
      <left style="medium">
        <color indexed="64"/>
      </left>
      <right style="thin">
        <color theme="1"/>
      </right>
      <top/>
      <bottom/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/>
      <right style="double">
        <color theme="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3" fillId="2" borderId="0" xfId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9" xfId="0" quotePrefix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/>
    </xf>
    <xf numFmtId="0" fontId="11" fillId="0" borderId="27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0" xfId="0" applyFont="1"/>
    <xf numFmtId="0" fontId="8" fillId="0" borderId="1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13" xfId="0" applyBorder="1" applyAlignment="1">
      <alignment horizontal="left" wrapText="1"/>
    </xf>
    <xf numFmtId="0" fontId="0" fillId="0" borderId="22" xfId="0" applyBorder="1" applyAlignment="1">
      <alignment horizontal="left" wrapText="1"/>
    </xf>
    <xf numFmtId="0" fontId="9" fillId="2" borderId="7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3" fillId="0" borderId="0" xfId="1" applyFill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6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3" fillId="0" borderId="8" xfId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3" borderId="37" xfId="0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B9B9"/>
      <color rgb="FFFF8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150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'Publication rate'!$B$2:$B$17</c:f>
              <c:numCache>
                <c:formatCode>General</c:formatCode>
                <c:ptCount val="16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'Publication rate'!$C$2:$C$17</c:f>
              <c:numCache>
                <c:formatCode>General</c:formatCode>
                <c:ptCount val="16"/>
                <c:pt idx="0">
                  <c:v>2</c:v>
                </c:pt>
                <c:pt idx="1">
                  <c:v>1</c:v>
                </c:pt>
                <c:pt idx="2">
                  <c:v>4</c:v>
                </c:pt>
                <c:pt idx="3">
                  <c:v>3</c:v>
                </c:pt>
                <c:pt idx="4">
                  <c:v>1</c:v>
                </c:pt>
                <c:pt idx="5">
                  <c:v>2</c:v>
                </c:pt>
                <c:pt idx="6">
                  <c:v>1</c:v>
                </c:pt>
                <c:pt idx="7">
                  <c:v>3</c:v>
                </c:pt>
                <c:pt idx="8">
                  <c:v>1</c:v>
                </c:pt>
                <c:pt idx="9">
                  <c:v>1</c:v>
                </c:pt>
                <c:pt idx="10">
                  <c:v>3</c:v>
                </c:pt>
                <c:pt idx="11">
                  <c:v>5</c:v>
                </c:pt>
                <c:pt idx="12">
                  <c:v>7</c:v>
                </c:pt>
                <c:pt idx="13">
                  <c:v>3</c:v>
                </c:pt>
                <c:pt idx="14">
                  <c:v>5</c:v>
                </c:pt>
                <c:pt idx="15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8D-43B1-AE1A-053C49A96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5450208"/>
        <c:axId val="1485447328"/>
      </c:lineChart>
      <c:catAx>
        <c:axId val="1485450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150"/>
          </a:p>
        </c:txPr>
        <c:crossAx val="1485447328"/>
        <c:crosses val="autoZero"/>
        <c:auto val="1"/>
        <c:lblAlgn val="ctr"/>
        <c:lblOffset val="100"/>
        <c:noMultiLvlLbl val="0"/>
      </c:catAx>
      <c:valAx>
        <c:axId val="1485447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150"/>
          </a:p>
        </c:txPr>
        <c:crossAx val="1485450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150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495300</xdr:colOff>
      <xdr:row>2</xdr:row>
      <xdr:rowOff>14287</xdr:rowOff>
    </xdr:from>
    <xdr:to>
      <xdr:col>12</xdr:col>
      <xdr:colOff>190500</xdr:colOff>
      <xdr:row>16</xdr:row>
      <xdr:rowOff>90487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FEF9909-43F1-CCFA-DC6F-511C7107A5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i.org/10.1186/s40708-025-00263-0" TargetMode="External"/><Relationship Id="rId18" Type="http://schemas.openxmlformats.org/officeDocument/2006/relationships/hyperlink" Target="https://doi.org/10.1016/j.bbr.2022.114125" TargetMode="External"/><Relationship Id="rId26" Type="http://schemas.openxmlformats.org/officeDocument/2006/relationships/hyperlink" Target="https://doi.org/10.3389/frobt.2015.00019" TargetMode="External"/><Relationship Id="rId39" Type="http://schemas.openxmlformats.org/officeDocument/2006/relationships/hyperlink" Target="http://dx.doi.org/10.3233/978-1-60750-959-2-314" TargetMode="External"/><Relationship Id="rId21" Type="http://schemas.openxmlformats.org/officeDocument/2006/relationships/hyperlink" Target="https://doi.org/10.1007/s00426-022-01773-w" TargetMode="External"/><Relationship Id="rId34" Type="http://schemas.openxmlformats.org/officeDocument/2006/relationships/hyperlink" Target="https://doi.org/10.1007/978-3-642-35506-6_28" TargetMode="External"/><Relationship Id="rId42" Type="http://schemas.openxmlformats.org/officeDocument/2006/relationships/hyperlink" Target="https://doi.org/10.3390/systems13070597" TargetMode="External"/><Relationship Id="rId47" Type="http://schemas.openxmlformats.org/officeDocument/2006/relationships/hyperlink" Target="https://doi.org/10.1111/j.1756-8765.2011.01151.x" TargetMode="External"/><Relationship Id="rId50" Type="http://schemas.openxmlformats.org/officeDocument/2006/relationships/hyperlink" Target="https://doi.org/10.1037/pmu0000226" TargetMode="External"/><Relationship Id="rId55" Type="http://schemas.openxmlformats.org/officeDocument/2006/relationships/vmlDrawing" Target="../drawings/vmlDrawing1.vml"/><Relationship Id="rId7" Type="http://schemas.openxmlformats.org/officeDocument/2006/relationships/hyperlink" Target="https://doi.org/10.1016/j.eswa.2025.128470" TargetMode="External"/><Relationship Id="rId2" Type="http://schemas.openxmlformats.org/officeDocument/2006/relationships/hyperlink" Target="https://doi.org/10.1017/dsj.2017.11" TargetMode="External"/><Relationship Id="rId16" Type="http://schemas.openxmlformats.org/officeDocument/2006/relationships/hyperlink" Target="https://doi.org/10.1016/j.neubiorev.2024.105902" TargetMode="External"/><Relationship Id="rId29" Type="http://schemas.openxmlformats.org/officeDocument/2006/relationships/hyperlink" Target="https://doi.org/10.1007/s13218-012-0186-3" TargetMode="External"/><Relationship Id="rId11" Type="http://schemas.openxmlformats.org/officeDocument/2006/relationships/hyperlink" Target="https://doi.org/10.1016/j.bspc.2025.108381" TargetMode="External"/><Relationship Id="rId24" Type="http://schemas.openxmlformats.org/officeDocument/2006/relationships/hyperlink" Target="https://doi.org/10.3389/fsoc.2022.978804" TargetMode="External"/><Relationship Id="rId32" Type="http://schemas.openxmlformats.org/officeDocument/2006/relationships/hyperlink" Target="https://doi.org/10.1007/s10567-020-00316-2" TargetMode="External"/><Relationship Id="rId37" Type="http://schemas.openxmlformats.org/officeDocument/2006/relationships/hyperlink" Target="https://doi.org/10.1038/s41598-022-06800-9" TargetMode="External"/><Relationship Id="rId40" Type="http://schemas.openxmlformats.org/officeDocument/2006/relationships/hyperlink" Target="http://dx.doi.org/10.2991/agi.2009.13" TargetMode="External"/><Relationship Id="rId45" Type="http://schemas.openxmlformats.org/officeDocument/2006/relationships/hyperlink" Target="https://doi.org/10.32872/cpe.3013" TargetMode="External"/><Relationship Id="rId53" Type="http://schemas.openxmlformats.org/officeDocument/2006/relationships/hyperlink" Target="https://doi.org/10.1080/09540091.2010.505976" TargetMode="External"/><Relationship Id="rId5" Type="http://schemas.openxmlformats.org/officeDocument/2006/relationships/hyperlink" Target="https://doi.org/10.1016/j.langsci.2023.101602" TargetMode="External"/><Relationship Id="rId10" Type="http://schemas.openxmlformats.org/officeDocument/2006/relationships/hyperlink" Target="https://doi.org/10.14326/abe.14.173" TargetMode="External"/><Relationship Id="rId19" Type="http://schemas.openxmlformats.org/officeDocument/2006/relationships/hyperlink" Target="https://doi.org/10.1016/j.cogsys.2012.02.001" TargetMode="External"/><Relationship Id="rId31" Type="http://schemas.openxmlformats.org/officeDocument/2006/relationships/hyperlink" Target="https://doi.org/10.1016/j.concog.2018.03.011" TargetMode="External"/><Relationship Id="rId44" Type="http://schemas.openxmlformats.org/officeDocument/2006/relationships/hyperlink" Target="https://doi.org/10.1111/j.1756-8765.2010.01130.x" TargetMode="External"/><Relationship Id="rId52" Type="http://schemas.openxmlformats.org/officeDocument/2006/relationships/hyperlink" Target="http://dx.doi.org/10.1002/jcpy.1242" TargetMode="External"/><Relationship Id="rId4" Type="http://schemas.openxmlformats.org/officeDocument/2006/relationships/hyperlink" Target="https://doi.org/10.1016/j.caeai.2025.100401" TargetMode="External"/><Relationship Id="rId9" Type="http://schemas.openxmlformats.org/officeDocument/2006/relationships/hyperlink" Target="https://doi.org/10.3390/systems13030177" TargetMode="External"/><Relationship Id="rId14" Type="http://schemas.openxmlformats.org/officeDocument/2006/relationships/hyperlink" Target="https://doi.org/10.1038/s41598-025-92378-x" TargetMode="External"/><Relationship Id="rId22" Type="http://schemas.openxmlformats.org/officeDocument/2006/relationships/hyperlink" Target="https://doi.org/10.1016/j.cophys.2020.11.009" TargetMode="External"/><Relationship Id="rId27" Type="http://schemas.openxmlformats.org/officeDocument/2006/relationships/hyperlink" Target="https://doi.org/10.1016/j.bica.2014.11.012" TargetMode="External"/><Relationship Id="rId30" Type="http://schemas.openxmlformats.org/officeDocument/2006/relationships/hyperlink" Target="https://doi.org/10.1111/mila.12432" TargetMode="External"/><Relationship Id="rId35" Type="http://schemas.openxmlformats.org/officeDocument/2006/relationships/hyperlink" Target="https://doi.org/10.3389/fnhum.2022.1033493" TargetMode="External"/><Relationship Id="rId43" Type="http://schemas.openxmlformats.org/officeDocument/2006/relationships/hyperlink" Target="http://dx.doi.org/10.1117/12.818701" TargetMode="External"/><Relationship Id="rId48" Type="http://schemas.openxmlformats.org/officeDocument/2006/relationships/hyperlink" Target="https://doi.org/10.1037/xhp0000389" TargetMode="External"/><Relationship Id="rId56" Type="http://schemas.openxmlformats.org/officeDocument/2006/relationships/comments" Target="../comments1.xml"/><Relationship Id="rId8" Type="http://schemas.openxmlformats.org/officeDocument/2006/relationships/hyperlink" Target="https://doi.org/10.1016/j.cogsys.2025.101353" TargetMode="External"/><Relationship Id="rId51" Type="http://schemas.openxmlformats.org/officeDocument/2006/relationships/hyperlink" Target="http://dx.doi.org/10.1007/s41811-021-00102-0" TargetMode="External"/><Relationship Id="rId3" Type="http://schemas.openxmlformats.org/officeDocument/2006/relationships/hyperlink" Target="http://dx.doi.org/10.1017/pds.2023.18" TargetMode="External"/><Relationship Id="rId12" Type="http://schemas.openxmlformats.org/officeDocument/2006/relationships/hyperlink" Target="https://doi.org/10.1038/s41598-025-05100-2" TargetMode="External"/><Relationship Id="rId17" Type="http://schemas.openxmlformats.org/officeDocument/2006/relationships/hyperlink" Target="https://doi.org/10.1007/s00221-020-05756-4" TargetMode="External"/><Relationship Id="rId25" Type="http://schemas.openxmlformats.org/officeDocument/2006/relationships/hyperlink" Target="https://doi.org/10.1007/s11229-016-1116-y" TargetMode="External"/><Relationship Id="rId33" Type="http://schemas.openxmlformats.org/officeDocument/2006/relationships/hyperlink" Target="https://doi.org/10.3389/fpsyg.2020.00394" TargetMode="External"/><Relationship Id="rId38" Type="http://schemas.openxmlformats.org/officeDocument/2006/relationships/hyperlink" Target="https://doi.org/10.1016/j.cognition.2025.106082" TargetMode="External"/><Relationship Id="rId46" Type="http://schemas.openxmlformats.org/officeDocument/2006/relationships/hyperlink" Target="https://doi.org/10.1016/j.heliyon.2022.e10141" TargetMode="External"/><Relationship Id="rId20" Type="http://schemas.openxmlformats.org/officeDocument/2006/relationships/hyperlink" Target="https://doi.org/10.3389/fnhum.2017.00072" TargetMode="External"/><Relationship Id="rId41" Type="http://schemas.openxmlformats.org/officeDocument/2006/relationships/hyperlink" Target="https://doi.org/10.3390/systems12090364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dx.doi.org/10.2202/1932-0191.1048" TargetMode="External"/><Relationship Id="rId6" Type="http://schemas.openxmlformats.org/officeDocument/2006/relationships/hyperlink" Target="https://doi.org/10.3389/fpsyg.2014.01155" TargetMode="External"/><Relationship Id="rId15" Type="http://schemas.openxmlformats.org/officeDocument/2006/relationships/hyperlink" Target="https://doi.org/10.1093/nc/niad018" TargetMode="External"/><Relationship Id="rId23" Type="http://schemas.openxmlformats.org/officeDocument/2006/relationships/hyperlink" Target="https://doi.org/10.1111/bjhp.12558" TargetMode="External"/><Relationship Id="rId28" Type="http://schemas.openxmlformats.org/officeDocument/2006/relationships/hyperlink" Target="https://doi.org/10.3389/fnhum.2014.00328" TargetMode="External"/><Relationship Id="rId36" Type="http://schemas.openxmlformats.org/officeDocument/2006/relationships/hyperlink" Target="https://doi.org/10.1016/j.concog.2024.103802" TargetMode="External"/><Relationship Id="rId49" Type="http://schemas.openxmlformats.org/officeDocument/2006/relationships/hyperlink" Target="http://dx.doi.org/10.15376/biores.19.4.8427-8442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0420C-9A00-481D-A715-D3FBF8B6D6FA}">
  <dimension ref="A1:AS68"/>
  <sheetViews>
    <sheetView tabSelected="1" zoomScaleNormal="100" workbookViewId="0">
      <pane xSplit="3" ySplit="2" topLeftCell="AA33" activePane="bottomRight" state="frozen"/>
      <selection pane="topRight" activeCell="D1" sqref="D1"/>
      <selection pane="bottomLeft" activeCell="A3" sqref="A3"/>
      <selection pane="bottomRight" activeCell="AL2" sqref="AL2"/>
    </sheetView>
  </sheetViews>
  <sheetFormatPr defaultRowHeight="15" x14ac:dyDescent="0.25"/>
  <cols>
    <col min="1" max="1" width="37.28515625" style="1" customWidth="1"/>
    <col min="2" max="2" width="20.7109375" style="1" customWidth="1"/>
    <col min="3" max="3" width="8.140625" style="1" customWidth="1"/>
    <col min="4" max="5" width="11.7109375" style="1" customWidth="1"/>
    <col min="6" max="6" width="6.7109375" style="72" customWidth="1"/>
    <col min="7" max="7" width="11" style="19" customWidth="1"/>
    <col min="8" max="8" width="12.28515625" style="1" customWidth="1"/>
    <col min="9" max="9" width="15" style="1" customWidth="1"/>
    <col min="10" max="10" width="9.28515625" style="1" customWidth="1"/>
    <col min="11" max="11" width="11" style="1" customWidth="1"/>
    <col min="12" max="12" width="11" style="9" customWidth="1"/>
    <col min="13" max="13" width="11" style="1" customWidth="1"/>
    <col min="14" max="14" width="11.28515625" style="1" customWidth="1"/>
    <col min="15" max="15" width="10.28515625" style="1" customWidth="1"/>
    <col min="16" max="16" width="15.140625" style="1" customWidth="1"/>
    <col min="17" max="17" width="14.140625" style="1" customWidth="1"/>
    <col min="18" max="18" width="12.28515625" style="1" customWidth="1"/>
    <col min="19" max="23" width="11.85546875" style="1" customWidth="1"/>
    <col min="24" max="24" width="10" style="13" customWidth="1"/>
    <col min="25" max="25" width="10" style="1" customWidth="1"/>
    <col min="26" max="26" width="10.28515625" style="1" customWidth="1"/>
    <col min="27" max="30" width="10" style="1" customWidth="1"/>
    <col min="31" max="31" width="10.28515625" style="1" customWidth="1"/>
    <col min="32" max="32" width="9.42578125" style="1" customWidth="1"/>
    <col min="33" max="33" width="12" style="1" customWidth="1"/>
    <col min="34" max="34" width="10.28515625" style="11" customWidth="1"/>
    <col min="35" max="35" width="13.28515625" style="1" customWidth="1"/>
    <col min="36" max="36" width="14" style="1" customWidth="1"/>
    <col min="37" max="37" width="14" style="9" customWidth="1"/>
    <col min="38" max="38" width="9.85546875" style="1" customWidth="1"/>
    <col min="39" max="39" width="10.42578125" style="1" customWidth="1"/>
    <col min="40" max="40" width="10.42578125" style="9" customWidth="1"/>
    <col min="41" max="45" width="9.140625" style="16"/>
    <col min="46" max="16384" width="9.140625" style="1"/>
  </cols>
  <sheetData>
    <row r="1" spans="1:45" ht="25.5" customHeight="1" x14ac:dyDescent="0.25">
      <c r="A1" s="78" t="s">
        <v>0</v>
      </c>
      <c r="B1" s="107" t="s">
        <v>1</v>
      </c>
      <c r="C1" s="108"/>
      <c r="D1" s="109" t="s">
        <v>19</v>
      </c>
      <c r="E1" s="110"/>
      <c r="F1" s="69" t="s">
        <v>37</v>
      </c>
      <c r="G1" s="78" t="s">
        <v>9</v>
      </c>
      <c r="H1" s="107" t="s">
        <v>7</v>
      </c>
      <c r="I1" s="111"/>
      <c r="J1" s="111"/>
      <c r="K1" s="111"/>
      <c r="L1" s="110"/>
      <c r="M1" s="107" t="s">
        <v>30</v>
      </c>
      <c r="N1" s="111"/>
      <c r="O1" s="111"/>
      <c r="P1" s="111"/>
      <c r="Q1" s="111"/>
      <c r="R1" s="111"/>
      <c r="S1" s="111"/>
      <c r="T1" s="111"/>
      <c r="U1" s="111"/>
      <c r="V1" s="111"/>
      <c r="W1" s="112"/>
      <c r="X1" s="113" t="s">
        <v>36</v>
      </c>
      <c r="Y1" s="111"/>
      <c r="Z1" s="111"/>
      <c r="AA1" s="111"/>
      <c r="AB1" s="111"/>
      <c r="AC1" s="111"/>
      <c r="AD1" s="111"/>
      <c r="AE1" s="111"/>
      <c r="AF1" s="111"/>
      <c r="AG1" s="111"/>
      <c r="AH1" s="112"/>
      <c r="AI1" s="113" t="s">
        <v>11</v>
      </c>
      <c r="AJ1" s="111"/>
      <c r="AK1" s="110"/>
      <c r="AL1" s="107" t="s">
        <v>13</v>
      </c>
      <c r="AM1" s="111"/>
      <c r="AN1" s="112"/>
    </row>
    <row r="2" spans="1:45" ht="58.5" customHeight="1" thickBot="1" x14ac:dyDescent="0.3">
      <c r="A2" s="79" t="s">
        <v>2</v>
      </c>
      <c r="B2" s="5" t="s">
        <v>70</v>
      </c>
      <c r="C2" s="6" t="s">
        <v>3</v>
      </c>
      <c r="D2" s="4" t="s">
        <v>21</v>
      </c>
      <c r="E2" s="4" t="s">
        <v>20</v>
      </c>
      <c r="F2" s="70" t="s">
        <v>23</v>
      </c>
      <c r="G2" s="18" t="s">
        <v>5</v>
      </c>
      <c r="H2" s="45" t="s">
        <v>8</v>
      </c>
      <c r="I2" s="10" t="s">
        <v>6</v>
      </c>
      <c r="J2" s="10" t="s">
        <v>18</v>
      </c>
      <c r="K2" s="10" t="s">
        <v>57</v>
      </c>
      <c r="L2" s="44" t="s">
        <v>148</v>
      </c>
      <c r="M2" s="4" t="s">
        <v>29</v>
      </c>
      <c r="N2" s="4" t="s">
        <v>10</v>
      </c>
      <c r="O2" s="4" t="s">
        <v>96</v>
      </c>
      <c r="P2" s="4" t="s">
        <v>24</v>
      </c>
      <c r="Q2" s="4" t="s">
        <v>25</v>
      </c>
      <c r="R2" s="4" t="s">
        <v>49</v>
      </c>
      <c r="S2" s="4" t="s">
        <v>52</v>
      </c>
      <c r="T2" s="4" t="s">
        <v>80</v>
      </c>
      <c r="U2" s="4" t="s">
        <v>118</v>
      </c>
      <c r="V2" s="4" t="s">
        <v>87</v>
      </c>
      <c r="W2" s="34" t="s">
        <v>148</v>
      </c>
      <c r="X2" s="12" t="s">
        <v>14</v>
      </c>
      <c r="Y2" s="10" t="s">
        <v>15</v>
      </c>
      <c r="Z2" s="10" t="s">
        <v>22</v>
      </c>
      <c r="AA2" s="10" t="s">
        <v>16</v>
      </c>
      <c r="AB2" s="73" t="s">
        <v>171</v>
      </c>
      <c r="AC2" s="73" t="s">
        <v>176</v>
      </c>
      <c r="AD2" s="73" t="s">
        <v>172</v>
      </c>
      <c r="AE2" s="73" t="s">
        <v>170</v>
      </c>
      <c r="AF2" s="10" t="s">
        <v>48</v>
      </c>
      <c r="AG2" s="73" t="s">
        <v>169</v>
      </c>
      <c r="AH2" s="47" t="s">
        <v>148</v>
      </c>
      <c r="AI2" s="10" t="s">
        <v>12</v>
      </c>
      <c r="AJ2" s="10" t="s">
        <v>17</v>
      </c>
      <c r="AK2" s="44" t="s">
        <v>148</v>
      </c>
      <c r="AL2" s="45" t="s">
        <v>4</v>
      </c>
      <c r="AM2" s="10" t="s">
        <v>35</v>
      </c>
      <c r="AN2" s="47" t="s">
        <v>148</v>
      </c>
    </row>
    <row r="3" spans="1:45" ht="58.5" customHeight="1" x14ac:dyDescent="0.25">
      <c r="A3" s="80" t="s">
        <v>173</v>
      </c>
      <c r="B3" s="7" t="s">
        <v>144</v>
      </c>
      <c r="C3" s="35">
        <v>2021</v>
      </c>
      <c r="D3" s="81">
        <v>20</v>
      </c>
      <c r="E3" s="81">
        <v>78</v>
      </c>
      <c r="F3" s="71">
        <v>15</v>
      </c>
      <c r="G3" s="36">
        <v>3</v>
      </c>
      <c r="H3" s="81">
        <v>0</v>
      </c>
      <c r="I3" s="81">
        <v>0</v>
      </c>
      <c r="J3" s="81">
        <v>0</v>
      </c>
      <c r="K3" s="81">
        <v>0</v>
      </c>
      <c r="L3" s="37">
        <f t="shared" ref="L3:L34" si="0">SUM(H3:K3)</f>
        <v>0</v>
      </c>
      <c r="M3" s="81">
        <v>0</v>
      </c>
      <c r="N3" s="81">
        <v>0</v>
      </c>
      <c r="O3" s="81">
        <v>2</v>
      </c>
      <c r="P3" s="81">
        <v>0</v>
      </c>
      <c r="Q3" s="81">
        <v>0</v>
      </c>
      <c r="R3" s="81">
        <v>0</v>
      </c>
      <c r="S3" s="81">
        <v>0</v>
      </c>
      <c r="T3" s="81">
        <v>0</v>
      </c>
      <c r="U3" s="81">
        <v>0</v>
      </c>
      <c r="V3" s="81">
        <v>0</v>
      </c>
      <c r="W3" s="82">
        <f t="shared" ref="W3:W34" si="1">SUM(M3:V3)</f>
        <v>2</v>
      </c>
      <c r="X3" s="38">
        <v>1</v>
      </c>
      <c r="Y3" s="81">
        <v>104</v>
      </c>
      <c r="Z3" s="81">
        <v>0</v>
      </c>
      <c r="AA3" s="81">
        <v>0</v>
      </c>
      <c r="AB3" s="81">
        <v>0</v>
      </c>
      <c r="AC3" s="81">
        <v>0</v>
      </c>
      <c r="AD3" s="81">
        <v>1</v>
      </c>
      <c r="AE3" s="81">
        <v>0</v>
      </c>
      <c r="AF3" s="81">
        <v>0</v>
      </c>
      <c r="AG3" s="81">
        <v>0</v>
      </c>
      <c r="AH3" s="39">
        <f t="shared" ref="AH3:AH34" si="2">SUM(X3:AG3)</f>
        <v>106</v>
      </c>
      <c r="AI3" s="81">
        <v>0</v>
      </c>
      <c r="AJ3" s="81">
        <v>0</v>
      </c>
      <c r="AK3" s="37">
        <f t="shared" ref="AK3:AK34" si="3">SUM(AI3,AJ3)</f>
        <v>0</v>
      </c>
      <c r="AL3" s="81">
        <v>0</v>
      </c>
      <c r="AM3" s="81">
        <v>0</v>
      </c>
      <c r="AN3" s="39">
        <f t="shared" ref="AN3:AN34" si="4">SUM(AL3,AM3)</f>
        <v>0</v>
      </c>
    </row>
    <row r="4" spans="1:45" ht="58.5" customHeight="1" x14ac:dyDescent="0.25">
      <c r="A4" s="80" t="s">
        <v>142</v>
      </c>
      <c r="B4" s="7" t="s">
        <v>141</v>
      </c>
      <c r="C4" s="35">
        <v>2019</v>
      </c>
      <c r="D4" s="81">
        <v>24</v>
      </c>
      <c r="E4" s="81">
        <v>26</v>
      </c>
      <c r="F4" s="71">
        <v>4</v>
      </c>
      <c r="G4" s="36">
        <v>0</v>
      </c>
      <c r="H4" s="81">
        <v>0</v>
      </c>
      <c r="I4" s="81">
        <v>0</v>
      </c>
      <c r="J4" s="81">
        <v>0</v>
      </c>
      <c r="K4" s="81">
        <v>1</v>
      </c>
      <c r="L4" s="37">
        <f t="shared" si="0"/>
        <v>1</v>
      </c>
      <c r="M4" s="81">
        <v>0</v>
      </c>
      <c r="N4" s="81">
        <v>0</v>
      </c>
      <c r="O4" s="81">
        <v>1</v>
      </c>
      <c r="P4" s="81">
        <v>1</v>
      </c>
      <c r="Q4" s="81">
        <v>0</v>
      </c>
      <c r="R4" s="81">
        <v>0</v>
      </c>
      <c r="S4" s="81">
        <v>0</v>
      </c>
      <c r="T4" s="81">
        <v>3</v>
      </c>
      <c r="U4" s="81">
        <v>0</v>
      </c>
      <c r="V4" s="81">
        <v>0</v>
      </c>
      <c r="W4" s="82">
        <f t="shared" si="1"/>
        <v>5</v>
      </c>
      <c r="X4" s="38">
        <v>0</v>
      </c>
      <c r="Y4" s="81">
        <v>167</v>
      </c>
      <c r="Z4" s="81">
        <v>0</v>
      </c>
      <c r="AA4" s="81">
        <v>0</v>
      </c>
      <c r="AB4" s="81">
        <v>0</v>
      </c>
      <c r="AC4" s="81">
        <v>0</v>
      </c>
      <c r="AD4" s="81">
        <v>1</v>
      </c>
      <c r="AE4" s="81">
        <v>0</v>
      </c>
      <c r="AF4" s="81">
        <v>7</v>
      </c>
      <c r="AG4" s="81">
        <v>1</v>
      </c>
      <c r="AH4" s="39">
        <f t="shared" si="2"/>
        <v>176</v>
      </c>
      <c r="AI4" s="81">
        <v>0</v>
      </c>
      <c r="AJ4" s="81">
        <v>0</v>
      </c>
      <c r="AK4" s="37">
        <f t="shared" si="3"/>
        <v>0</v>
      </c>
      <c r="AL4" s="81">
        <v>0</v>
      </c>
      <c r="AM4" s="81">
        <v>0</v>
      </c>
      <c r="AN4" s="39">
        <f t="shared" si="4"/>
        <v>0</v>
      </c>
    </row>
    <row r="5" spans="1:45" ht="58.5" customHeight="1" x14ac:dyDescent="0.25">
      <c r="A5" s="80" t="s">
        <v>139</v>
      </c>
      <c r="B5" s="7" t="s">
        <v>140</v>
      </c>
      <c r="C5" s="35">
        <v>2021</v>
      </c>
      <c r="D5" s="81">
        <v>4</v>
      </c>
      <c r="E5" s="81">
        <v>45</v>
      </c>
      <c r="F5" s="71">
        <v>8</v>
      </c>
      <c r="G5" s="36">
        <v>0</v>
      </c>
      <c r="H5" s="81">
        <v>0</v>
      </c>
      <c r="I5" s="81">
        <v>0</v>
      </c>
      <c r="J5" s="81">
        <v>1</v>
      </c>
      <c r="K5" s="81">
        <v>0</v>
      </c>
      <c r="L5" s="37">
        <f t="shared" si="0"/>
        <v>1</v>
      </c>
      <c r="M5" s="81">
        <v>0</v>
      </c>
      <c r="N5" s="81">
        <v>0</v>
      </c>
      <c r="O5" s="81">
        <v>0</v>
      </c>
      <c r="P5" s="81">
        <v>0</v>
      </c>
      <c r="Q5" s="81">
        <v>0</v>
      </c>
      <c r="R5" s="81">
        <v>0</v>
      </c>
      <c r="S5" s="81">
        <v>0</v>
      </c>
      <c r="T5" s="81">
        <v>3</v>
      </c>
      <c r="U5" s="81">
        <v>0</v>
      </c>
      <c r="V5" s="81">
        <v>0</v>
      </c>
      <c r="W5" s="82">
        <f t="shared" si="1"/>
        <v>3</v>
      </c>
      <c r="X5" s="38">
        <v>1</v>
      </c>
      <c r="Y5" s="81">
        <v>65</v>
      </c>
      <c r="Z5" s="81">
        <v>0</v>
      </c>
      <c r="AA5" s="81">
        <v>0</v>
      </c>
      <c r="AB5" s="81">
        <v>0</v>
      </c>
      <c r="AC5" s="81">
        <v>0</v>
      </c>
      <c r="AD5" s="83">
        <v>1</v>
      </c>
      <c r="AE5" s="81">
        <v>0</v>
      </c>
      <c r="AF5" s="81">
        <v>4</v>
      </c>
      <c r="AG5" s="81">
        <v>0</v>
      </c>
      <c r="AH5" s="39">
        <f t="shared" si="2"/>
        <v>71</v>
      </c>
      <c r="AI5" s="81">
        <v>0</v>
      </c>
      <c r="AJ5" s="81">
        <v>0</v>
      </c>
      <c r="AK5" s="37">
        <f t="shared" si="3"/>
        <v>0</v>
      </c>
      <c r="AL5" s="81">
        <v>0</v>
      </c>
      <c r="AM5" s="81">
        <v>0</v>
      </c>
      <c r="AN5" s="39">
        <f t="shared" si="4"/>
        <v>0</v>
      </c>
    </row>
    <row r="6" spans="1:45" ht="58.5" customHeight="1" x14ac:dyDescent="0.25">
      <c r="A6" s="80" t="s">
        <v>137</v>
      </c>
      <c r="B6" s="74" t="s">
        <v>138</v>
      </c>
      <c r="C6" s="35">
        <v>2024</v>
      </c>
      <c r="D6" s="81">
        <v>4</v>
      </c>
      <c r="E6" s="81">
        <v>0</v>
      </c>
      <c r="F6" s="106">
        <v>6</v>
      </c>
      <c r="G6" s="36">
        <v>0</v>
      </c>
      <c r="H6" s="81">
        <v>0</v>
      </c>
      <c r="I6" s="81">
        <v>0</v>
      </c>
      <c r="J6" s="81">
        <v>0</v>
      </c>
      <c r="K6" s="81">
        <v>0</v>
      </c>
      <c r="L6" s="37">
        <f t="shared" si="0"/>
        <v>0</v>
      </c>
      <c r="M6" s="81">
        <v>0</v>
      </c>
      <c r="N6" s="81">
        <v>0</v>
      </c>
      <c r="O6" s="81">
        <v>1</v>
      </c>
      <c r="P6" s="81">
        <v>0</v>
      </c>
      <c r="Q6" s="81">
        <v>0</v>
      </c>
      <c r="R6" s="81">
        <v>0</v>
      </c>
      <c r="S6" s="81">
        <v>0</v>
      </c>
      <c r="T6" s="81">
        <v>2</v>
      </c>
      <c r="U6" s="81">
        <v>0</v>
      </c>
      <c r="V6" s="81">
        <v>0</v>
      </c>
      <c r="W6" s="82">
        <f t="shared" si="1"/>
        <v>3</v>
      </c>
      <c r="X6" s="38">
        <v>0</v>
      </c>
      <c r="Y6" s="81">
        <v>0</v>
      </c>
      <c r="Z6" s="81">
        <v>0</v>
      </c>
      <c r="AA6" s="81">
        <v>3</v>
      </c>
      <c r="AB6" s="81">
        <v>0</v>
      </c>
      <c r="AC6" s="81">
        <v>0</v>
      </c>
      <c r="AD6" s="81">
        <v>0</v>
      </c>
      <c r="AE6" s="81">
        <v>0</v>
      </c>
      <c r="AF6" s="81">
        <v>0</v>
      </c>
      <c r="AG6" s="81">
        <v>0</v>
      </c>
      <c r="AH6" s="39">
        <f t="shared" si="2"/>
        <v>3</v>
      </c>
      <c r="AI6" s="81">
        <v>0</v>
      </c>
      <c r="AJ6" s="81">
        <v>0</v>
      </c>
      <c r="AK6" s="37">
        <f t="shared" si="3"/>
        <v>0</v>
      </c>
      <c r="AL6" s="81">
        <v>0</v>
      </c>
      <c r="AM6" s="81">
        <v>0</v>
      </c>
      <c r="AN6" s="39">
        <f t="shared" si="4"/>
        <v>0</v>
      </c>
    </row>
    <row r="7" spans="1:45" ht="58.5" customHeight="1" x14ac:dyDescent="0.25">
      <c r="A7" s="80" t="s">
        <v>136</v>
      </c>
      <c r="B7" s="7" t="s">
        <v>135</v>
      </c>
      <c r="C7" s="35">
        <v>2017</v>
      </c>
      <c r="D7" s="81">
        <v>5</v>
      </c>
      <c r="E7" s="81">
        <v>90</v>
      </c>
      <c r="F7" s="71">
        <v>146</v>
      </c>
      <c r="G7" s="36">
        <v>78</v>
      </c>
      <c r="H7" s="81">
        <v>0</v>
      </c>
      <c r="I7" s="81">
        <v>0</v>
      </c>
      <c r="J7" s="81">
        <v>0</v>
      </c>
      <c r="K7" s="81">
        <v>0</v>
      </c>
      <c r="L7" s="37">
        <f t="shared" si="0"/>
        <v>0</v>
      </c>
      <c r="M7" s="81">
        <v>0</v>
      </c>
      <c r="N7" s="81">
        <v>0</v>
      </c>
      <c r="O7" s="81">
        <v>1</v>
      </c>
      <c r="P7" s="81">
        <v>0</v>
      </c>
      <c r="Q7" s="81">
        <v>0</v>
      </c>
      <c r="R7" s="81">
        <v>0</v>
      </c>
      <c r="S7" s="81">
        <v>0</v>
      </c>
      <c r="T7" s="81">
        <v>0</v>
      </c>
      <c r="U7" s="81">
        <v>0</v>
      </c>
      <c r="V7" s="81">
        <v>0</v>
      </c>
      <c r="W7" s="82">
        <f t="shared" si="1"/>
        <v>1</v>
      </c>
      <c r="X7" s="38">
        <v>0</v>
      </c>
      <c r="Y7" s="81">
        <v>3</v>
      </c>
      <c r="Z7" s="81">
        <v>0</v>
      </c>
      <c r="AA7" s="81">
        <v>4</v>
      </c>
      <c r="AB7" s="81">
        <v>0</v>
      </c>
      <c r="AC7" s="81">
        <v>0</v>
      </c>
      <c r="AD7" s="81">
        <v>0</v>
      </c>
      <c r="AE7" s="81">
        <v>0</v>
      </c>
      <c r="AF7" s="81">
        <v>245</v>
      </c>
      <c r="AG7" s="81">
        <v>0</v>
      </c>
      <c r="AH7" s="39">
        <f t="shared" si="2"/>
        <v>252</v>
      </c>
      <c r="AI7" s="81">
        <v>0</v>
      </c>
      <c r="AJ7" s="81">
        <v>0</v>
      </c>
      <c r="AK7" s="37">
        <f t="shared" si="3"/>
        <v>0</v>
      </c>
      <c r="AL7" s="81">
        <v>0</v>
      </c>
      <c r="AM7" s="81">
        <v>0</v>
      </c>
      <c r="AN7" s="39">
        <f t="shared" si="4"/>
        <v>0</v>
      </c>
    </row>
    <row r="8" spans="1:45" ht="58.5" customHeight="1" x14ac:dyDescent="0.25">
      <c r="A8" s="80" t="s">
        <v>134</v>
      </c>
      <c r="B8" s="7" t="s">
        <v>133</v>
      </c>
      <c r="C8" s="35">
        <v>2011</v>
      </c>
      <c r="D8" s="81">
        <v>20</v>
      </c>
      <c r="E8" s="81">
        <v>65</v>
      </c>
      <c r="F8" s="71">
        <v>46</v>
      </c>
      <c r="G8" s="36">
        <v>8</v>
      </c>
      <c r="H8" s="81">
        <v>12</v>
      </c>
      <c r="I8" s="81">
        <v>1</v>
      </c>
      <c r="J8" s="81">
        <v>0</v>
      </c>
      <c r="K8" s="81">
        <v>0</v>
      </c>
      <c r="L8" s="37">
        <f t="shared" si="0"/>
        <v>13</v>
      </c>
      <c r="M8" s="81">
        <v>0</v>
      </c>
      <c r="N8" s="81">
        <v>0</v>
      </c>
      <c r="O8" s="81">
        <v>19</v>
      </c>
      <c r="P8" s="81">
        <v>0</v>
      </c>
      <c r="Q8" s="81">
        <v>0</v>
      </c>
      <c r="R8" s="81">
        <v>0</v>
      </c>
      <c r="S8" s="81">
        <v>0</v>
      </c>
      <c r="T8" s="81">
        <v>3</v>
      </c>
      <c r="U8" s="81">
        <v>0</v>
      </c>
      <c r="V8" s="81">
        <v>0</v>
      </c>
      <c r="W8" s="82">
        <f t="shared" si="1"/>
        <v>22</v>
      </c>
      <c r="X8" s="38">
        <v>0</v>
      </c>
      <c r="Y8" s="81">
        <v>4</v>
      </c>
      <c r="Z8" s="81">
        <v>19</v>
      </c>
      <c r="AA8" s="81">
        <v>0</v>
      </c>
      <c r="AB8" s="81">
        <v>0</v>
      </c>
      <c r="AC8" s="81">
        <v>0</v>
      </c>
      <c r="AD8" s="81">
        <v>0</v>
      </c>
      <c r="AE8" s="81">
        <v>0</v>
      </c>
      <c r="AF8" s="81">
        <v>0</v>
      </c>
      <c r="AG8" s="81">
        <v>0</v>
      </c>
      <c r="AH8" s="39">
        <f t="shared" si="2"/>
        <v>23</v>
      </c>
      <c r="AI8" s="81">
        <v>0</v>
      </c>
      <c r="AJ8" s="81">
        <v>0</v>
      </c>
      <c r="AK8" s="37">
        <f t="shared" si="3"/>
        <v>0</v>
      </c>
      <c r="AL8" s="81">
        <v>0</v>
      </c>
      <c r="AM8" s="81">
        <v>5</v>
      </c>
      <c r="AN8" s="39">
        <f t="shared" si="4"/>
        <v>5</v>
      </c>
    </row>
    <row r="9" spans="1:45" ht="58.5" customHeight="1" x14ac:dyDescent="0.25">
      <c r="A9" s="80" t="s">
        <v>132</v>
      </c>
      <c r="B9" s="7" t="s">
        <v>131</v>
      </c>
      <c r="C9" s="35">
        <v>2022</v>
      </c>
      <c r="D9" s="81">
        <v>3</v>
      </c>
      <c r="E9" s="81">
        <v>12</v>
      </c>
      <c r="F9" s="71">
        <v>24</v>
      </c>
      <c r="G9" s="36">
        <v>0</v>
      </c>
      <c r="H9" s="81">
        <v>0</v>
      </c>
      <c r="I9" s="81">
        <v>0</v>
      </c>
      <c r="J9" s="81">
        <v>0</v>
      </c>
      <c r="K9" s="81">
        <v>0</v>
      </c>
      <c r="L9" s="37">
        <f t="shared" si="0"/>
        <v>0</v>
      </c>
      <c r="M9" s="81">
        <v>0</v>
      </c>
      <c r="N9" s="81">
        <v>13</v>
      </c>
      <c r="O9" s="81">
        <v>1</v>
      </c>
      <c r="P9" s="81">
        <v>4</v>
      </c>
      <c r="Q9" s="81">
        <v>0</v>
      </c>
      <c r="R9" s="81">
        <v>0</v>
      </c>
      <c r="S9" s="81">
        <v>0</v>
      </c>
      <c r="T9" s="81">
        <v>6</v>
      </c>
      <c r="U9" s="81">
        <v>0</v>
      </c>
      <c r="V9" s="81">
        <v>0</v>
      </c>
      <c r="W9" s="82">
        <f t="shared" si="1"/>
        <v>24</v>
      </c>
      <c r="X9" s="38">
        <v>0</v>
      </c>
      <c r="Y9" s="81">
        <v>19</v>
      </c>
      <c r="Z9" s="81">
        <v>0</v>
      </c>
      <c r="AA9" s="81">
        <v>0</v>
      </c>
      <c r="AB9" s="81">
        <v>0</v>
      </c>
      <c r="AC9" s="81">
        <v>0</v>
      </c>
      <c r="AD9" s="81">
        <v>0</v>
      </c>
      <c r="AE9" s="81">
        <v>0</v>
      </c>
      <c r="AF9" s="81">
        <v>0</v>
      </c>
      <c r="AG9" s="81">
        <v>0</v>
      </c>
      <c r="AH9" s="39">
        <f t="shared" si="2"/>
        <v>19</v>
      </c>
      <c r="AI9" s="81">
        <v>0</v>
      </c>
      <c r="AJ9" s="81">
        <v>0</v>
      </c>
      <c r="AK9" s="37">
        <f t="shared" si="3"/>
        <v>0</v>
      </c>
      <c r="AL9" s="81">
        <v>0</v>
      </c>
      <c r="AM9" s="81">
        <v>0</v>
      </c>
      <c r="AN9" s="39">
        <f t="shared" si="4"/>
        <v>0</v>
      </c>
    </row>
    <row r="10" spans="1:45" ht="58.5" customHeight="1" x14ac:dyDescent="0.25">
      <c r="A10" s="80" t="s">
        <v>129</v>
      </c>
      <c r="B10" s="7" t="s">
        <v>130</v>
      </c>
      <c r="C10" s="35">
        <v>2021</v>
      </c>
      <c r="D10" s="81">
        <v>2</v>
      </c>
      <c r="E10" s="81">
        <v>21</v>
      </c>
      <c r="F10" s="71">
        <v>10</v>
      </c>
      <c r="G10" s="36">
        <v>1</v>
      </c>
      <c r="H10" s="81">
        <v>0</v>
      </c>
      <c r="I10" s="81">
        <v>0</v>
      </c>
      <c r="J10" s="81">
        <v>0</v>
      </c>
      <c r="K10" s="81">
        <v>0</v>
      </c>
      <c r="L10" s="37">
        <f t="shared" si="0"/>
        <v>0</v>
      </c>
      <c r="M10" s="81">
        <v>0</v>
      </c>
      <c r="N10" s="81">
        <v>8</v>
      </c>
      <c r="O10" s="81">
        <v>0</v>
      </c>
      <c r="P10" s="81">
        <v>1</v>
      </c>
      <c r="Q10" s="81">
        <v>0</v>
      </c>
      <c r="R10" s="81">
        <v>0</v>
      </c>
      <c r="S10" s="81">
        <v>0</v>
      </c>
      <c r="T10" s="81">
        <v>0</v>
      </c>
      <c r="U10" s="81">
        <v>0</v>
      </c>
      <c r="V10" s="81">
        <v>0</v>
      </c>
      <c r="W10" s="82">
        <f t="shared" si="1"/>
        <v>9</v>
      </c>
      <c r="X10" s="38">
        <v>0</v>
      </c>
      <c r="Y10" s="81">
        <v>84</v>
      </c>
      <c r="Z10" s="81">
        <v>0</v>
      </c>
      <c r="AA10" s="81">
        <v>0</v>
      </c>
      <c r="AB10" s="81">
        <v>0</v>
      </c>
      <c r="AC10" s="81">
        <v>0</v>
      </c>
      <c r="AD10" s="81">
        <v>0</v>
      </c>
      <c r="AE10" s="81">
        <v>0</v>
      </c>
      <c r="AF10" s="81">
        <v>0</v>
      </c>
      <c r="AG10" s="81">
        <v>0</v>
      </c>
      <c r="AH10" s="39">
        <f t="shared" si="2"/>
        <v>84</v>
      </c>
      <c r="AI10" s="81">
        <v>0</v>
      </c>
      <c r="AJ10" s="81">
        <v>0</v>
      </c>
      <c r="AK10" s="37">
        <f t="shared" si="3"/>
        <v>0</v>
      </c>
      <c r="AL10" s="81">
        <v>0</v>
      </c>
      <c r="AM10" s="81">
        <v>0</v>
      </c>
      <c r="AN10" s="39">
        <f t="shared" si="4"/>
        <v>0</v>
      </c>
    </row>
    <row r="11" spans="1:45" ht="58.5" customHeight="1" x14ac:dyDescent="0.25">
      <c r="A11" s="80" t="s">
        <v>127</v>
      </c>
      <c r="B11" s="7" t="s">
        <v>128</v>
      </c>
      <c r="C11" s="35">
        <v>2010</v>
      </c>
      <c r="D11" s="81">
        <v>45</v>
      </c>
      <c r="E11" s="81">
        <v>74</v>
      </c>
      <c r="F11" s="71">
        <v>36</v>
      </c>
      <c r="G11" s="36">
        <v>1</v>
      </c>
      <c r="H11" s="81">
        <v>22</v>
      </c>
      <c r="I11" s="81">
        <v>2</v>
      </c>
      <c r="J11" s="81">
        <v>0</v>
      </c>
      <c r="K11" s="81">
        <v>0</v>
      </c>
      <c r="L11" s="37">
        <f t="shared" si="0"/>
        <v>24</v>
      </c>
      <c r="M11" s="81">
        <v>0</v>
      </c>
      <c r="N11" s="81">
        <v>0</v>
      </c>
      <c r="O11" s="81">
        <v>9</v>
      </c>
      <c r="P11" s="81">
        <v>0</v>
      </c>
      <c r="Q11" s="81">
        <v>0</v>
      </c>
      <c r="R11" s="81">
        <v>0</v>
      </c>
      <c r="S11" s="81">
        <v>0</v>
      </c>
      <c r="T11" s="81">
        <v>0</v>
      </c>
      <c r="U11" s="81">
        <v>0</v>
      </c>
      <c r="V11" s="81">
        <v>0</v>
      </c>
      <c r="W11" s="82">
        <f t="shared" si="1"/>
        <v>9</v>
      </c>
      <c r="X11" s="38">
        <v>0</v>
      </c>
      <c r="Y11" s="81">
        <v>19</v>
      </c>
      <c r="Z11" s="81">
        <v>6</v>
      </c>
      <c r="AA11" s="81">
        <v>0</v>
      </c>
      <c r="AB11" s="81">
        <v>0</v>
      </c>
      <c r="AC11" s="81">
        <v>0</v>
      </c>
      <c r="AD11" s="81">
        <v>0</v>
      </c>
      <c r="AE11" s="81">
        <v>0</v>
      </c>
      <c r="AF11" s="81">
        <v>1</v>
      </c>
      <c r="AG11" s="81">
        <v>0</v>
      </c>
      <c r="AH11" s="39">
        <f t="shared" si="2"/>
        <v>26</v>
      </c>
      <c r="AI11" s="81">
        <v>0</v>
      </c>
      <c r="AJ11" s="81">
        <v>0</v>
      </c>
      <c r="AK11" s="37">
        <f t="shared" si="3"/>
        <v>0</v>
      </c>
      <c r="AL11" s="81">
        <v>0</v>
      </c>
      <c r="AM11" s="81">
        <v>5</v>
      </c>
      <c r="AN11" s="39">
        <f t="shared" si="4"/>
        <v>5</v>
      </c>
    </row>
    <row r="12" spans="1:45" ht="58.5" customHeight="1" x14ac:dyDescent="0.25">
      <c r="A12" s="80" t="s">
        <v>126</v>
      </c>
      <c r="B12" s="7" t="s">
        <v>125</v>
      </c>
      <c r="C12" s="35">
        <v>2009</v>
      </c>
      <c r="D12" s="81">
        <v>5</v>
      </c>
      <c r="E12" s="81">
        <v>54</v>
      </c>
      <c r="F12" s="71">
        <v>17</v>
      </c>
      <c r="G12" s="36">
        <v>4</v>
      </c>
      <c r="H12" s="81">
        <v>26</v>
      </c>
      <c r="I12" s="81">
        <v>1</v>
      </c>
      <c r="J12" s="81">
        <v>0</v>
      </c>
      <c r="K12" s="81">
        <v>0</v>
      </c>
      <c r="L12" s="37">
        <f t="shared" si="0"/>
        <v>27</v>
      </c>
      <c r="M12" s="81">
        <v>0</v>
      </c>
      <c r="N12" s="81">
        <v>0</v>
      </c>
      <c r="O12" s="81">
        <v>8</v>
      </c>
      <c r="P12" s="81">
        <v>0</v>
      </c>
      <c r="Q12" s="81">
        <v>0</v>
      </c>
      <c r="R12" s="81">
        <v>0</v>
      </c>
      <c r="S12" s="81">
        <v>0</v>
      </c>
      <c r="T12" s="81">
        <v>0</v>
      </c>
      <c r="U12" s="81">
        <v>0</v>
      </c>
      <c r="V12" s="81">
        <v>0</v>
      </c>
      <c r="W12" s="82">
        <f t="shared" si="1"/>
        <v>8</v>
      </c>
      <c r="X12" s="38">
        <v>0</v>
      </c>
      <c r="Y12" s="81">
        <v>11</v>
      </c>
      <c r="Z12" s="81">
        <v>0</v>
      </c>
      <c r="AA12" s="81">
        <v>0</v>
      </c>
      <c r="AB12" s="83">
        <v>1</v>
      </c>
      <c r="AC12" s="81">
        <v>0</v>
      </c>
      <c r="AD12" s="81">
        <v>0</v>
      </c>
      <c r="AE12" s="81">
        <v>0</v>
      </c>
      <c r="AF12" s="81">
        <v>0</v>
      </c>
      <c r="AG12" s="81">
        <v>0</v>
      </c>
      <c r="AH12" s="39">
        <f t="shared" si="2"/>
        <v>12</v>
      </c>
      <c r="AI12" s="81">
        <v>1</v>
      </c>
      <c r="AJ12" s="81">
        <v>0</v>
      </c>
      <c r="AK12" s="37">
        <f t="shared" si="3"/>
        <v>1</v>
      </c>
      <c r="AL12" s="81">
        <v>0</v>
      </c>
      <c r="AM12" s="81">
        <v>6</v>
      </c>
      <c r="AN12" s="39">
        <f t="shared" si="4"/>
        <v>6</v>
      </c>
    </row>
    <row r="13" spans="1:45" ht="58.5" customHeight="1" x14ac:dyDescent="0.25">
      <c r="A13" s="80" t="s">
        <v>124</v>
      </c>
      <c r="B13" s="7" t="s">
        <v>123</v>
      </c>
      <c r="C13" s="35">
        <v>2025</v>
      </c>
      <c r="D13" s="81">
        <v>6</v>
      </c>
      <c r="E13" s="81">
        <v>199</v>
      </c>
      <c r="F13" s="71">
        <v>50</v>
      </c>
      <c r="G13" s="36">
        <v>2</v>
      </c>
      <c r="H13" s="81">
        <v>12</v>
      </c>
      <c r="I13" s="81">
        <v>3</v>
      </c>
      <c r="J13" s="81">
        <v>3</v>
      </c>
      <c r="K13" s="81">
        <v>0</v>
      </c>
      <c r="L13" s="37">
        <f t="shared" si="0"/>
        <v>18</v>
      </c>
      <c r="M13" s="81">
        <v>0</v>
      </c>
      <c r="N13" s="81">
        <v>3</v>
      </c>
      <c r="O13" s="81">
        <v>1</v>
      </c>
      <c r="P13" s="81">
        <v>3</v>
      </c>
      <c r="Q13" s="81">
        <v>2</v>
      </c>
      <c r="R13" s="81">
        <v>0</v>
      </c>
      <c r="S13" s="81">
        <v>4</v>
      </c>
      <c r="T13" s="81">
        <v>0</v>
      </c>
      <c r="U13" s="81">
        <v>0</v>
      </c>
      <c r="V13" s="81">
        <v>0</v>
      </c>
      <c r="W13" s="82">
        <f t="shared" si="1"/>
        <v>13</v>
      </c>
      <c r="X13" s="38">
        <v>12</v>
      </c>
      <c r="Y13" s="81">
        <v>13</v>
      </c>
      <c r="Z13" s="81">
        <v>0</v>
      </c>
      <c r="AA13" s="81">
        <v>3</v>
      </c>
      <c r="AB13" s="81">
        <v>0</v>
      </c>
      <c r="AC13" s="81">
        <v>0</v>
      </c>
      <c r="AD13" s="81">
        <v>0</v>
      </c>
      <c r="AE13" s="81">
        <v>0</v>
      </c>
      <c r="AF13" s="81">
        <v>0</v>
      </c>
      <c r="AG13" s="81">
        <v>1</v>
      </c>
      <c r="AH13" s="39">
        <f t="shared" si="2"/>
        <v>29</v>
      </c>
      <c r="AI13" s="81">
        <v>3</v>
      </c>
      <c r="AJ13" s="81">
        <v>3</v>
      </c>
      <c r="AK13" s="37">
        <f t="shared" si="3"/>
        <v>6</v>
      </c>
      <c r="AL13" s="81">
        <v>1</v>
      </c>
      <c r="AM13" s="81">
        <v>3</v>
      </c>
      <c r="AN13" s="39">
        <f t="shared" si="4"/>
        <v>4</v>
      </c>
    </row>
    <row r="14" spans="1:45" ht="58.5" customHeight="1" x14ac:dyDescent="0.25">
      <c r="A14" s="80" t="s">
        <v>121</v>
      </c>
      <c r="B14" s="7" t="s">
        <v>122</v>
      </c>
      <c r="C14" s="35">
        <v>2024</v>
      </c>
      <c r="D14" s="81">
        <v>25</v>
      </c>
      <c r="E14" s="81">
        <v>118</v>
      </c>
      <c r="F14" s="71">
        <v>73</v>
      </c>
      <c r="G14" s="36">
        <v>3</v>
      </c>
      <c r="H14" s="81">
        <v>12</v>
      </c>
      <c r="I14" s="81">
        <v>0</v>
      </c>
      <c r="J14" s="81">
        <v>1</v>
      </c>
      <c r="K14" s="81">
        <v>0</v>
      </c>
      <c r="L14" s="37">
        <f t="shared" si="0"/>
        <v>13</v>
      </c>
      <c r="M14" s="81">
        <v>0</v>
      </c>
      <c r="N14" s="81">
        <v>16</v>
      </c>
      <c r="O14" s="81">
        <v>4</v>
      </c>
      <c r="P14" s="81">
        <v>1</v>
      </c>
      <c r="Q14" s="81">
        <v>1</v>
      </c>
      <c r="R14" s="81">
        <v>0</v>
      </c>
      <c r="S14" s="81">
        <v>0</v>
      </c>
      <c r="T14" s="81">
        <v>0</v>
      </c>
      <c r="U14" s="81">
        <v>0</v>
      </c>
      <c r="V14" s="81">
        <v>0</v>
      </c>
      <c r="W14" s="82">
        <f t="shared" si="1"/>
        <v>22</v>
      </c>
      <c r="X14" s="38">
        <v>6</v>
      </c>
      <c r="Y14" s="81">
        <v>10</v>
      </c>
      <c r="Z14" s="81">
        <v>0</v>
      </c>
      <c r="AA14" s="81">
        <v>4</v>
      </c>
      <c r="AB14" s="81">
        <v>0</v>
      </c>
      <c r="AC14" s="81">
        <v>0</v>
      </c>
      <c r="AD14" s="81">
        <v>0</v>
      </c>
      <c r="AE14" s="81">
        <v>1</v>
      </c>
      <c r="AF14" s="81">
        <v>0</v>
      </c>
      <c r="AG14" s="81">
        <v>0</v>
      </c>
      <c r="AH14" s="39">
        <f t="shared" si="2"/>
        <v>21</v>
      </c>
      <c r="AI14" s="81">
        <v>17</v>
      </c>
      <c r="AJ14" s="81">
        <v>43</v>
      </c>
      <c r="AK14" s="37">
        <f t="shared" si="3"/>
        <v>60</v>
      </c>
      <c r="AL14" s="81">
        <v>0</v>
      </c>
      <c r="AM14" s="81">
        <v>1</v>
      </c>
      <c r="AN14" s="39">
        <f t="shared" si="4"/>
        <v>1</v>
      </c>
    </row>
    <row r="15" spans="1:45" ht="42.75" customHeight="1" x14ac:dyDescent="0.25">
      <c r="A15" s="80" t="s">
        <v>119</v>
      </c>
      <c r="B15" s="7" t="s">
        <v>120</v>
      </c>
      <c r="C15" s="35">
        <v>2009</v>
      </c>
      <c r="D15" s="81">
        <v>4</v>
      </c>
      <c r="E15" s="81">
        <v>19</v>
      </c>
      <c r="F15" s="71">
        <v>10</v>
      </c>
      <c r="G15" s="36">
        <v>2</v>
      </c>
      <c r="H15" s="81">
        <v>13</v>
      </c>
      <c r="I15" s="81">
        <v>1</v>
      </c>
      <c r="J15" s="81">
        <v>0</v>
      </c>
      <c r="K15" s="81">
        <v>0</v>
      </c>
      <c r="L15" s="37">
        <f t="shared" si="0"/>
        <v>14</v>
      </c>
      <c r="M15" s="81">
        <v>0</v>
      </c>
      <c r="N15" s="81">
        <v>0</v>
      </c>
      <c r="O15" s="81">
        <v>6</v>
      </c>
      <c r="P15" s="81">
        <v>0</v>
      </c>
      <c r="Q15" s="81">
        <v>0</v>
      </c>
      <c r="R15" s="81">
        <v>0</v>
      </c>
      <c r="S15" s="81">
        <v>0</v>
      </c>
      <c r="T15" s="81">
        <v>0</v>
      </c>
      <c r="U15" s="81">
        <v>0</v>
      </c>
      <c r="V15" s="81">
        <v>0</v>
      </c>
      <c r="W15" s="82">
        <f t="shared" si="1"/>
        <v>6</v>
      </c>
      <c r="X15" s="38">
        <v>0</v>
      </c>
      <c r="Y15" s="81">
        <v>15</v>
      </c>
      <c r="Z15" s="81">
        <v>0</v>
      </c>
      <c r="AA15" s="81">
        <v>0</v>
      </c>
      <c r="AB15" s="81">
        <v>0</v>
      </c>
      <c r="AC15" s="81">
        <v>0</v>
      </c>
      <c r="AD15" s="81">
        <v>0</v>
      </c>
      <c r="AE15" s="81">
        <v>0</v>
      </c>
      <c r="AF15" s="81">
        <v>1</v>
      </c>
      <c r="AG15" s="81">
        <v>0</v>
      </c>
      <c r="AH15" s="39">
        <f t="shared" si="2"/>
        <v>16</v>
      </c>
      <c r="AI15" s="81">
        <v>0</v>
      </c>
      <c r="AJ15" s="81">
        <v>0</v>
      </c>
      <c r="AK15" s="37">
        <f t="shared" si="3"/>
        <v>0</v>
      </c>
      <c r="AL15" s="81">
        <v>0</v>
      </c>
      <c r="AM15" s="81">
        <v>3</v>
      </c>
      <c r="AN15" s="39">
        <f t="shared" si="4"/>
        <v>3</v>
      </c>
    </row>
    <row r="16" spans="1:45" s="15" customFormat="1" ht="58.5" customHeight="1" x14ac:dyDescent="0.25">
      <c r="A16" s="104" t="s">
        <v>184</v>
      </c>
      <c r="B16" s="14" t="s">
        <v>116</v>
      </c>
      <c r="C16" s="40">
        <v>2022</v>
      </c>
      <c r="D16" s="84">
        <v>2</v>
      </c>
      <c r="E16" s="84">
        <v>11</v>
      </c>
      <c r="F16" s="105">
        <v>67</v>
      </c>
      <c r="G16" s="41">
        <v>1</v>
      </c>
      <c r="H16" s="84">
        <v>0</v>
      </c>
      <c r="I16" s="84">
        <v>0</v>
      </c>
      <c r="J16" s="84">
        <v>0</v>
      </c>
      <c r="K16" s="84">
        <v>0</v>
      </c>
      <c r="L16" s="68">
        <f t="shared" si="0"/>
        <v>0</v>
      </c>
      <c r="M16" s="84">
        <v>0</v>
      </c>
      <c r="N16" s="84">
        <v>0</v>
      </c>
      <c r="O16" s="84">
        <v>0</v>
      </c>
      <c r="P16" s="84">
        <v>0</v>
      </c>
      <c r="Q16" s="84">
        <v>0</v>
      </c>
      <c r="R16" s="84">
        <v>0</v>
      </c>
      <c r="S16" s="84">
        <v>0</v>
      </c>
      <c r="T16" s="84">
        <v>0</v>
      </c>
      <c r="U16" s="84">
        <v>0</v>
      </c>
      <c r="V16" s="84">
        <v>0</v>
      </c>
      <c r="W16" s="85">
        <f t="shared" si="1"/>
        <v>0</v>
      </c>
      <c r="X16" s="42">
        <v>0</v>
      </c>
      <c r="Y16" s="84">
        <v>30</v>
      </c>
      <c r="Z16" s="84">
        <v>0</v>
      </c>
      <c r="AA16" s="84">
        <v>0</v>
      </c>
      <c r="AB16" s="84">
        <v>0</v>
      </c>
      <c r="AC16" s="84">
        <v>0</v>
      </c>
      <c r="AD16" s="84">
        <v>0</v>
      </c>
      <c r="AE16" s="84">
        <v>0</v>
      </c>
      <c r="AF16" s="84">
        <v>12</v>
      </c>
      <c r="AG16" s="84">
        <v>51</v>
      </c>
      <c r="AH16" s="86">
        <f t="shared" si="2"/>
        <v>93</v>
      </c>
      <c r="AI16" s="84">
        <v>0</v>
      </c>
      <c r="AJ16" s="84">
        <v>0</v>
      </c>
      <c r="AK16" s="68">
        <f t="shared" si="3"/>
        <v>0</v>
      </c>
      <c r="AL16" s="84">
        <v>0</v>
      </c>
      <c r="AM16" s="84">
        <v>0</v>
      </c>
      <c r="AN16" s="86">
        <f t="shared" si="4"/>
        <v>0</v>
      </c>
      <c r="AO16" s="17"/>
      <c r="AP16" s="17"/>
      <c r="AQ16" s="17"/>
      <c r="AR16" s="17"/>
      <c r="AS16" s="17"/>
    </row>
    <row r="17" spans="1:45" ht="58.5" customHeight="1" x14ac:dyDescent="0.25">
      <c r="A17" s="80" t="s">
        <v>113</v>
      </c>
      <c r="B17" s="7" t="s">
        <v>114</v>
      </c>
      <c r="C17" s="35">
        <v>2025</v>
      </c>
      <c r="D17" s="81">
        <v>18</v>
      </c>
      <c r="E17" s="81">
        <v>16</v>
      </c>
      <c r="F17" s="71">
        <v>31</v>
      </c>
      <c r="G17" s="36">
        <v>7</v>
      </c>
      <c r="H17" s="81">
        <v>0</v>
      </c>
      <c r="I17" s="81">
        <v>0</v>
      </c>
      <c r="J17" s="81">
        <v>0</v>
      </c>
      <c r="K17" s="81">
        <v>0</v>
      </c>
      <c r="L17" s="37">
        <f t="shared" si="0"/>
        <v>0</v>
      </c>
      <c r="M17" s="81">
        <v>0</v>
      </c>
      <c r="N17" s="81">
        <v>0</v>
      </c>
      <c r="O17" s="81">
        <v>1</v>
      </c>
      <c r="P17" s="81">
        <v>3</v>
      </c>
      <c r="Q17" s="81">
        <v>0</v>
      </c>
      <c r="R17" s="81">
        <v>0</v>
      </c>
      <c r="S17" s="81">
        <v>0</v>
      </c>
      <c r="T17" s="81">
        <v>0</v>
      </c>
      <c r="U17" s="81">
        <v>0</v>
      </c>
      <c r="V17" s="81">
        <v>0</v>
      </c>
      <c r="W17" s="82">
        <f t="shared" si="1"/>
        <v>4</v>
      </c>
      <c r="X17" s="38">
        <v>1</v>
      </c>
      <c r="Y17" s="81">
        <v>2</v>
      </c>
      <c r="Z17" s="81">
        <v>0</v>
      </c>
      <c r="AA17" s="81">
        <v>0</v>
      </c>
      <c r="AB17" s="81">
        <v>0</v>
      </c>
      <c r="AC17" s="81">
        <v>0</v>
      </c>
      <c r="AD17" s="81">
        <v>0</v>
      </c>
      <c r="AE17" s="81">
        <v>0</v>
      </c>
      <c r="AF17" s="81">
        <v>40</v>
      </c>
      <c r="AG17" s="81">
        <v>3</v>
      </c>
      <c r="AH17" s="39">
        <f t="shared" si="2"/>
        <v>46</v>
      </c>
      <c r="AI17" s="81">
        <v>0</v>
      </c>
      <c r="AJ17" s="81">
        <v>0</v>
      </c>
      <c r="AK17" s="37">
        <f t="shared" si="3"/>
        <v>0</v>
      </c>
      <c r="AL17" s="81">
        <v>0</v>
      </c>
      <c r="AM17" s="81">
        <v>0</v>
      </c>
      <c r="AN17" s="39">
        <f t="shared" si="4"/>
        <v>0</v>
      </c>
    </row>
    <row r="18" spans="1:45" ht="58.5" customHeight="1" x14ac:dyDescent="0.25">
      <c r="A18" s="80" t="s">
        <v>111</v>
      </c>
      <c r="B18" s="7" t="s">
        <v>112</v>
      </c>
      <c r="C18" s="35">
        <v>2022</v>
      </c>
      <c r="D18" s="81">
        <v>4</v>
      </c>
      <c r="E18" s="81">
        <v>77</v>
      </c>
      <c r="F18" s="71">
        <v>97</v>
      </c>
      <c r="G18" s="36">
        <v>34</v>
      </c>
      <c r="H18" s="81">
        <v>0</v>
      </c>
      <c r="I18" s="81">
        <v>1</v>
      </c>
      <c r="J18" s="81">
        <v>0</v>
      </c>
      <c r="K18" s="81">
        <v>0</v>
      </c>
      <c r="L18" s="37">
        <f t="shared" si="0"/>
        <v>1</v>
      </c>
      <c r="M18" s="81">
        <v>0</v>
      </c>
      <c r="N18" s="81">
        <v>0</v>
      </c>
      <c r="O18" s="81">
        <v>6</v>
      </c>
      <c r="P18" s="81">
        <v>1</v>
      </c>
      <c r="Q18" s="81">
        <v>0</v>
      </c>
      <c r="R18" s="81">
        <v>0</v>
      </c>
      <c r="S18" s="81">
        <v>0</v>
      </c>
      <c r="T18" s="81">
        <v>0</v>
      </c>
      <c r="U18" s="81">
        <v>0</v>
      </c>
      <c r="V18" s="81">
        <v>0</v>
      </c>
      <c r="W18" s="82">
        <f t="shared" si="1"/>
        <v>7</v>
      </c>
      <c r="X18" s="38">
        <v>0</v>
      </c>
      <c r="Y18" s="81">
        <v>9</v>
      </c>
      <c r="Z18" s="81">
        <v>0</v>
      </c>
      <c r="AA18" s="81">
        <v>0</v>
      </c>
      <c r="AB18" s="81">
        <v>0</v>
      </c>
      <c r="AC18" s="81">
        <v>0</v>
      </c>
      <c r="AD18" s="81">
        <v>0</v>
      </c>
      <c r="AE18" s="83">
        <v>1</v>
      </c>
      <c r="AF18" s="81">
        <v>177</v>
      </c>
      <c r="AG18" s="83">
        <v>1</v>
      </c>
      <c r="AH18" s="39">
        <f t="shared" si="2"/>
        <v>188</v>
      </c>
      <c r="AI18" s="81">
        <v>0</v>
      </c>
      <c r="AJ18" s="81">
        <v>0</v>
      </c>
      <c r="AK18" s="37">
        <f t="shared" si="3"/>
        <v>0</v>
      </c>
      <c r="AL18" s="81">
        <v>0</v>
      </c>
      <c r="AM18" s="81">
        <v>0</v>
      </c>
      <c r="AN18" s="39">
        <f t="shared" si="4"/>
        <v>0</v>
      </c>
    </row>
    <row r="19" spans="1:45" ht="58.5" customHeight="1" x14ac:dyDescent="0.25">
      <c r="A19" s="80" t="s">
        <v>109</v>
      </c>
      <c r="B19" s="7" t="s">
        <v>110</v>
      </c>
      <c r="C19" s="35">
        <v>2012</v>
      </c>
      <c r="D19" s="81">
        <v>4</v>
      </c>
      <c r="E19" s="81">
        <v>29</v>
      </c>
      <c r="F19" s="71">
        <v>5</v>
      </c>
      <c r="G19" s="36">
        <v>1</v>
      </c>
      <c r="H19" s="81">
        <v>14</v>
      </c>
      <c r="I19" s="81">
        <v>1</v>
      </c>
      <c r="J19" s="81">
        <v>0</v>
      </c>
      <c r="K19" s="81">
        <v>0</v>
      </c>
      <c r="L19" s="37">
        <f t="shared" si="0"/>
        <v>15</v>
      </c>
      <c r="M19" s="81">
        <v>0</v>
      </c>
      <c r="N19" s="81">
        <v>0</v>
      </c>
      <c r="O19" s="81">
        <v>1</v>
      </c>
      <c r="P19" s="81">
        <v>0</v>
      </c>
      <c r="Q19" s="81">
        <v>0</v>
      </c>
      <c r="R19" s="81">
        <v>0</v>
      </c>
      <c r="S19" s="81">
        <v>0</v>
      </c>
      <c r="T19" s="81">
        <v>0</v>
      </c>
      <c r="U19" s="81">
        <v>0</v>
      </c>
      <c r="V19" s="81">
        <v>0</v>
      </c>
      <c r="W19" s="82">
        <f t="shared" si="1"/>
        <v>1</v>
      </c>
      <c r="X19" s="38">
        <v>0</v>
      </c>
      <c r="Y19" s="81">
        <v>18</v>
      </c>
      <c r="Z19" s="81">
        <v>0</v>
      </c>
      <c r="AA19" s="81">
        <v>0</v>
      </c>
      <c r="AB19" s="81">
        <v>0</v>
      </c>
      <c r="AC19" s="81">
        <v>0</v>
      </c>
      <c r="AD19" s="81">
        <v>0</v>
      </c>
      <c r="AE19" s="81">
        <v>0</v>
      </c>
      <c r="AF19" s="81">
        <v>0</v>
      </c>
      <c r="AG19" s="81">
        <v>0</v>
      </c>
      <c r="AH19" s="39">
        <f t="shared" si="2"/>
        <v>18</v>
      </c>
      <c r="AI19" s="81">
        <v>0</v>
      </c>
      <c r="AJ19" s="81">
        <v>0</v>
      </c>
      <c r="AK19" s="37">
        <f t="shared" si="3"/>
        <v>0</v>
      </c>
      <c r="AL19" s="81">
        <v>0</v>
      </c>
      <c r="AM19" s="81">
        <v>1</v>
      </c>
      <c r="AN19" s="39">
        <f t="shared" si="4"/>
        <v>1</v>
      </c>
    </row>
    <row r="20" spans="1:45" ht="58.5" customHeight="1" x14ac:dyDescent="0.25">
      <c r="A20" s="80" t="s">
        <v>107</v>
      </c>
      <c r="B20" s="7" t="s">
        <v>108</v>
      </c>
      <c r="C20" s="35">
        <v>2020</v>
      </c>
      <c r="D20" s="81">
        <v>4</v>
      </c>
      <c r="E20" s="81">
        <v>29</v>
      </c>
      <c r="F20" s="71">
        <v>1</v>
      </c>
      <c r="G20" s="36">
        <v>0</v>
      </c>
      <c r="H20" s="81">
        <v>0</v>
      </c>
      <c r="I20" s="81">
        <v>3</v>
      </c>
      <c r="J20" s="81">
        <v>0</v>
      </c>
      <c r="K20" s="81">
        <v>0</v>
      </c>
      <c r="L20" s="37">
        <f t="shared" si="0"/>
        <v>3</v>
      </c>
      <c r="M20" s="81">
        <v>0</v>
      </c>
      <c r="N20" s="81">
        <v>0</v>
      </c>
      <c r="O20" s="81">
        <v>0</v>
      </c>
      <c r="P20" s="81">
        <v>0</v>
      </c>
      <c r="Q20" s="81">
        <v>0</v>
      </c>
      <c r="R20" s="81">
        <v>0</v>
      </c>
      <c r="S20" s="81">
        <v>0</v>
      </c>
      <c r="T20" s="81">
        <v>0</v>
      </c>
      <c r="U20" s="81">
        <v>0</v>
      </c>
      <c r="V20" s="81">
        <v>0</v>
      </c>
      <c r="W20" s="82">
        <f t="shared" si="1"/>
        <v>0</v>
      </c>
      <c r="X20" s="38">
        <v>1</v>
      </c>
      <c r="Y20" s="81">
        <v>5</v>
      </c>
      <c r="Z20" s="81">
        <v>0</v>
      </c>
      <c r="AA20" s="81">
        <v>0</v>
      </c>
      <c r="AB20" s="81">
        <v>0</v>
      </c>
      <c r="AC20" s="81">
        <v>0</v>
      </c>
      <c r="AD20" s="81">
        <v>0</v>
      </c>
      <c r="AE20" s="81">
        <v>0</v>
      </c>
      <c r="AF20" s="81">
        <v>27</v>
      </c>
      <c r="AG20" s="81">
        <v>0</v>
      </c>
      <c r="AH20" s="39">
        <f t="shared" si="2"/>
        <v>33</v>
      </c>
      <c r="AI20" s="81">
        <v>0</v>
      </c>
      <c r="AJ20" s="81">
        <v>0</v>
      </c>
      <c r="AK20" s="37">
        <f t="shared" si="3"/>
        <v>0</v>
      </c>
      <c r="AL20" s="81">
        <v>0</v>
      </c>
      <c r="AM20" s="81">
        <v>0</v>
      </c>
      <c r="AN20" s="39">
        <f t="shared" si="4"/>
        <v>0</v>
      </c>
    </row>
    <row r="21" spans="1:45" ht="58.5" customHeight="1" x14ac:dyDescent="0.25">
      <c r="A21" s="80" t="s">
        <v>106</v>
      </c>
      <c r="B21" s="7" t="s">
        <v>105</v>
      </c>
      <c r="C21" s="35">
        <v>2020</v>
      </c>
      <c r="D21" s="81">
        <v>3</v>
      </c>
      <c r="E21" s="81">
        <v>27</v>
      </c>
      <c r="F21" s="71">
        <v>22</v>
      </c>
      <c r="G21" s="36">
        <v>8</v>
      </c>
      <c r="H21" s="81">
        <v>0</v>
      </c>
      <c r="I21" s="81">
        <v>0</v>
      </c>
      <c r="J21" s="81">
        <v>0</v>
      </c>
      <c r="K21" s="81">
        <v>0</v>
      </c>
      <c r="L21" s="37">
        <f t="shared" si="0"/>
        <v>0</v>
      </c>
      <c r="M21" s="81">
        <v>0</v>
      </c>
      <c r="N21" s="81">
        <v>0</v>
      </c>
      <c r="O21" s="81">
        <v>0</v>
      </c>
      <c r="P21" s="81">
        <v>0</v>
      </c>
      <c r="Q21" s="81">
        <v>0</v>
      </c>
      <c r="R21" s="81">
        <v>0</v>
      </c>
      <c r="S21" s="81">
        <v>0</v>
      </c>
      <c r="T21" s="81">
        <v>0</v>
      </c>
      <c r="U21" s="81">
        <v>0</v>
      </c>
      <c r="V21" s="81">
        <v>0</v>
      </c>
      <c r="W21" s="82">
        <f t="shared" si="1"/>
        <v>0</v>
      </c>
      <c r="X21" s="38">
        <v>0</v>
      </c>
      <c r="Y21" s="81">
        <v>12</v>
      </c>
      <c r="Z21" s="81">
        <v>0</v>
      </c>
      <c r="AA21" s="81">
        <v>0</v>
      </c>
      <c r="AB21" s="81">
        <v>0</v>
      </c>
      <c r="AC21" s="81">
        <v>0</v>
      </c>
      <c r="AD21" s="81">
        <v>0</v>
      </c>
      <c r="AE21" s="81">
        <v>0</v>
      </c>
      <c r="AF21" s="81">
        <v>0</v>
      </c>
      <c r="AG21" s="81">
        <v>0</v>
      </c>
      <c r="AH21" s="39">
        <f t="shared" si="2"/>
        <v>12</v>
      </c>
      <c r="AI21" s="81">
        <v>0</v>
      </c>
      <c r="AJ21" s="81">
        <v>0</v>
      </c>
      <c r="AK21" s="37">
        <f t="shared" si="3"/>
        <v>0</v>
      </c>
      <c r="AL21" s="81">
        <v>0</v>
      </c>
      <c r="AM21" s="81">
        <v>0</v>
      </c>
      <c r="AN21" s="39">
        <f t="shared" si="4"/>
        <v>0</v>
      </c>
    </row>
    <row r="22" spans="1:45" ht="58.5" customHeight="1" x14ac:dyDescent="0.25">
      <c r="A22" s="80" t="s">
        <v>103</v>
      </c>
      <c r="B22" s="7" t="s">
        <v>104</v>
      </c>
      <c r="C22" s="35">
        <v>2018</v>
      </c>
      <c r="D22" s="81">
        <v>20</v>
      </c>
      <c r="E22" s="81">
        <v>18</v>
      </c>
      <c r="F22" s="71">
        <v>7</v>
      </c>
      <c r="G22" s="36">
        <v>0</v>
      </c>
      <c r="H22" s="81">
        <v>2</v>
      </c>
      <c r="I22" s="81">
        <v>0</v>
      </c>
      <c r="J22" s="81">
        <v>0</v>
      </c>
      <c r="K22" s="81">
        <v>0</v>
      </c>
      <c r="L22" s="37">
        <f t="shared" si="0"/>
        <v>2</v>
      </c>
      <c r="M22" s="81">
        <v>0</v>
      </c>
      <c r="N22" s="81">
        <v>0</v>
      </c>
      <c r="O22" s="81">
        <v>0</v>
      </c>
      <c r="P22" s="81">
        <v>0</v>
      </c>
      <c r="Q22" s="81">
        <v>0</v>
      </c>
      <c r="R22" s="81">
        <v>0</v>
      </c>
      <c r="S22" s="81">
        <v>0</v>
      </c>
      <c r="T22" s="81">
        <v>0</v>
      </c>
      <c r="U22" s="81">
        <v>0</v>
      </c>
      <c r="V22" s="81">
        <v>0</v>
      </c>
      <c r="W22" s="82">
        <f t="shared" si="1"/>
        <v>0</v>
      </c>
      <c r="X22" s="38">
        <v>4</v>
      </c>
      <c r="Y22" s="81">
        <v>3</v>
      </c>
      <c r="Z22" s="81">
        <v>0</v>
      </c>
      <c r="AA22" s="81">
        <v>0</v>
      </c>
      <c r="AB22" s="81">
        <v>0</v>
      </c>
      <c r="AC22" s="81">
        <v>0</v>
      </c>
      <c r="AD22" s="81">
        <v>0</v>
      </c>
      <c r="AE22" s="81">
        <v>0</v>
      </c>
      <c r="AF22" s="81">
        <v>0</v>
      </c>
      <c r="AG22" s="81">
        <v>0</v>
      </c>
      <c r="AH22" s="39">
        <f t="shared" si="2"/>
        <v>7</v>
      </c>
      <c r="AI22" s="81">
        <v>1</v>
      </c>
      <c r="AJ22" s="81">
        <v>0</v>
      </c>
      <c r="AK22" s="37">
        <f t="shared" si="3"/>
        <v>1</v>
      </c>
      <c r="AL22" s="81">
        <v>0</v>
      </c>
      <c r="AM22" s="81">
        <v>0</v>
      </c>
      <c r="AN22" s="39">
        <f t="shared" si="4"/>
        <v>0</v>
      </c>
    </row>
    <row r="23" spans="1:45" ht="58.5" customHeight="1" x14ac:dyDescent="0.25">
      <c r="A23" s="80" t="s">
        <v>101</v>
      </c>
      <c r="B23" s="7" t="s">
        <v>102</v>
      </c>
      <c r="C23" s="35">
        <v>2022</v>
      </c>
      <c r="D23" s="81">
        <v>4</v>
      </c>
      <c r="E23" s="81">
        <v>16</v>
      </c>
      <c r="F23" s="71">
        <v>6</v>
      </c>
      <c r="G23" s="36">
        <v>0</v>
      </c>
      <c r="H23" s="81">
        <v>7</v>
      </c>
      <c r="I23" s="81">
        <v>1</v>
      </c>
      <c r="J23" s="81">
        <v>0</v>
      </c>
      <c r="K23" s="81">
        <v>0</v>
      </c>
      <c r="L23" s="37">
        <f t="shared" si="0"/>
        <v>8</v>
      </c>
      <c r="M23" s="81">
        <v>0</v>
      </c>
      <c r="N23" s="81">
        <v>0</v>
      </c>
      <c r="O23" s="81">
        <v>0</v>
      </c>
      <c r="P23" s="81">
        <v>0</v>
      </c>
      <c r="Q23" s="81">
        <v>0</v>
      </c>
      <c r="R23" s="81">
        <v>0</v>
      </c>
      <c r="S23" s="81">
        <v>0</v>
      </c>
      <c r="T23" s="81">
        <v>0</v>
      </c>
      <c r="U23" s="81">
        <v>0</v>
      </c>
      <c r="V23" s="81">
        <v>0</v>
      </c>
      <c r="W23" s="82">
        <f t="shared" si="1"/>
        <v>0</v>
      </c>
      <c r="X23" s="38">
        <v>0</v>
      </c>
      <c r="Y23" s="81">
        <v>23</v>
      </c>
      <c r="Z23" s="81">
        <v>0</v>
      </c>
      <c r="AA23" s="81">
        <v>0</v>
      </c>
      <c r="AB23" s="81">
        <v>0</v>
      </c>
      <c r="AC23" s="81">
        <v>0</v>
      </c>
      <c r="AD23" s="81">
        <v>0</v>
      </c>
      <c r="AE23" s="81">
        <v>0</v>
      </c>
      <c r="AF23" s="81">
        <v>0</v>
      </c>
      <c r="AG23" s="81">
        <v>0</v>
      </c>
      <c r="AH23" s="39">
        <f t="shared" si="2"/>
        <v>23</v>
      </c>
      <c r="AI23" s="81">
        <v>0</v>
      </c>
      <c r="AJ23" s="81">
        <v>0</v>
      </c>
      <c r="AK23" s="37">
        <f t="shared" si="3"/>
        <v>0</v>
      </c>
      <c r="AL23" s="81">
        <v>0</v>
      </c>
      <c r="AM23" s="81">
        <v>0</v>
      </c>
      <c r="AN23" s="39">
        <f t="shared" si="4"/>
        <v>0</v>
      </c>
    </row>
    <row r="24" spans="1:45" ht="58.5" customHeight="1" x14ac:dyDescent="0.25">
      <c r="A24" s="80" t="s">
        <v>100</v>
      </c>
      <c r="B24" s="7" t="s">
        <v>99</v>
      </c>
      <c r="C24" s="35">
        <v>2012</v>
      </c>
      <c r="D24" s="81">
        <v>9</v>
      </c>
      <c r="E24" s="81">
        <v>28</v>
      </c>
      <c r="F24" s="71">
        <v>28</v>
      </c>
      <c r="G24" s="36">
        <v>17</v>
      </c>
      <c r="H24" s="81">
        <v>0</v>
      </c>
      <c r="I24" s="81">
        <v>3</v>
      </c>
      <c r="J24" s="81">
        <v>0</v>
      </c>
      <c r="K24" s="81">
        <v>0</v>
      </c>
      <c r="L24" s="37">
        <f t="shared" si="0"/>
        <v>3</v>
      </c>
      <c r="M24" s="81">
        <v>0</v>
      </c>
      <c r="N24" s="81">
        <v>0</v>
      </c>
      <c r="O24" s="81">
        <v>5</v>
      </c>
      <c r="P24" s="81">
        <v>0</v>
      </c>
      <c r="Q24" s="81">
        <v>0</v>
      </c>
      <c r="R24" s="81">
        <v>0</v>
      </c>
      <c r="S24" s="81">
        <v>0</v>
      </c>
      <c r="T24" s="81">
        <v>0</v>
      </c>
      <c r="U24" s="81">
        <v>0</v>
      </c>
      <c r="V24" s="81">
        <v>0</v>
      </c>
      <c r="W24" s="82">
        <f t="shared" si="1"/>
        <v>5</v>
      </c>
      <c r="X24" s="38">
        <v>0</v>
      </c>
      <c r="Y24" s="81">
        <v>48</v>
      </c>
      <c r="Z24" s="81">
        <v>0</v>
      </c>
      <c r="AA24" s="81">
        <v>0</v>
      </c>
      <c r="AB24" s="81">
        <v>1</v>
      </c>
      <c r="AC24" s="81">
        <v>1</v>
      </c>
      <c r="AD24" s="81">
        <v>0</v>
      </c>
      <c r="AE24" s="81">
        <v>0</v>
      </c>
      <c r="AF24" s="81">
        <v>0</v>
      </c>
      <c r="AG24" s="81">
        <v>0</v>
      </c>
      <c r="AH24" s="39">
        <f t="shared" si="2"/>
        <v>50</v>
      </c>
      <c r="AI24" s="81">
        <v>0</v>
      </c>
      <c r="AJ24" s="81">
        <v>0</v>
      </c>
      <c r="AK24" s="37">
        <f t="shared" si="3"/>
        <v>0</v>
      </c>
      <c r="AL24" s="81">
        <v>0</v>
      </c>
      <c r="AM24" s="81">
        <v>2</v>
      </c>
      <c r="AN24" s="39">
        <f t="shared" si="4"/>
        <v>2</v>
      </c>
    </row>
    <row r="25" spans="1:45" ht="58.5" customHeight="1" x14ac:dyDescent="0.25">
      <c r="A25" s="80" t="s">
        <v>97</v>
      </c>
      <c r="B25" s="7" t="s">
        <v>98</v>
      </c>
      <c r="C25" s="35">
        <v>2014</v>
      </c>
      <c r="D25" s="81">
        <v>14</v>
      </c>
      <c r="E25" s="81">
        <v>63</v>
      </c>
      <c r="F25" s="71">
        <v>15</v>
      </c>
      <c r="G25" s="36">
        <v>1</v>
      </c>
      <c r="H25" s="81">
        <v>3</v>
      </c>
      <c r="I25" s="81">
        <v>0</v>
      </c>
      <c r="J25" s="81">
        <v>0</v>
      </c>
      <c r="K25" s="81">
        <v>0</v>
      </c>
      <c r="L25" s="37">
        <f t="shared" si="0"/>
        <v>3</v>
      </c>
      <c r="M25" s="81">
        <v>0</v>
      </c>
      <c r="N25" s="81">
        <v>0</v>
      </c>
      <c r="O25" s="81">
        <v>4</v>
      </c>
      <c r="P25" s="81">
        <v>0</v>
      </c>
      <c r="Q25" s="81">
        <v>0</v>
      </c>
      <c r="R25" s="81">
        <v>0</v>
      </c>
      <c r="S25" s="81">
        <v>0</v>
      </c>
      <c r="T25" s="81">
        <v>1</v>
      </c>
      <c r="U25" s="81">
        <v>0</v>
      </c>
      <c r="V25" s="81">
        <v>0</v>
      </c>
      <c r="W25" s="82">
        <f t="shared" si="1"/>
        <v>5</v>
      </c>
      <c r="X25" s="38">
        <v>0</v>
      </c>
      <c r="Y25" s="81">
        <v>9</v>
      </c>
      <c r="Z25" s="81">
        <v>0</v>
      </c>
      <c r="AA25" s="81">
        <v>0</v>
      </c>
      <c r="AB25" s="81">
        <v>0</v>
      </c>
      <c r="AC25" s="81">
        <v>0</v>
      </c>
      <c r="AD25" s="81">
        <v>0</v>
      </c>
      <c r="AE25" s="81">
        <v>0</v>
      </c>
      <c r="AF25" s="81">
        <v>72</v>
      </c>
      <c r="AG25" s="81">
        <v>5</v>
      </c>
      <c r="AH25" s="39">
        <f t="shared" si="2"/>
        <v>86</v>
      </c>
      <c r="AI25" s="81">
        <v>0</v>
      </c>
      <c r="AJ25" s="81">
        <v>0</v>
      </c>
      <c r="AK25" s="37">
        <f t="shared" si="3"/>
        <v>0</v>
      </c>
      <c r="AL25" s="81">
        <v>0</v>
      </c>
      <c r="AM25" s="81">
        <v>0</v>
      </c>
      <c r="AN25" s="39">
        <f t="shared" si="4"/>
        <v>0</v>
      </c>
    </row>
    <row r="26" spans="1:45" ht="58.5" customHeight="1" x14ac:dyDescent="0.25">
      <c r="A26" s="80" t="s">
        <v>94</v>
      </c>
      <c r="B26" s="1" t="s">
        <v>95</v>
      </c>
      <c r="C26" s="35">
        <v>2011</v>
      </c>
      <c r="D26" s="81">
        <v>12</v>
      </c>
      <c r="E26" s="81">
        <v>61</v>
      </c>
      <c r="F26" s="71">
        <v>25</v>
      </c>
      <c r="G26" s="36">
        <v>5</v>
      </c>
      <c r="H26" s="81">
        <v>21</v>
      </c>
      <c r="I26" s="81">
        <v>0</v>
      </c>
      <c r="J26" s="81">
        <v>0</v>
      </c>
      <c r="K26" s="81">
        <v>0</v>
      </c>
      <c r="L26" s="37">
        <f t="shared" si="0"/>
        <v>21</v>
      </c>
      <c r="M26" s="81">
        <v>0</v>
      </c>
      <c r="N26" s="81">
        <v>0</v>
      </c>
      <c r="O26" s="81">
        <v>10</v>
      </c>
      <c r="P26" s="81">
        <v>0</v>
      </c>
      <c r="Q26" s="81">
        <v>0</v>
      </c>
      <c r="R26" s="81">
        <v>0</v>
      </c>
      <c r="S26" s="81">
        <v>0</v>
      </c>
      <c r="T26" s="81">
        <v>0</v>
      </c>
      <c r="U26" s="81">
        <v>0</v>
      </c>
      <c r="V26" s="81">
        <v>0</v>
      </c>
      <c r="W26" s="82">
        <f t="shared" si="1"/>
        <v>10</v>
      </c>
      <c r="X26" s="38">
        <v>0</v>
      </c>
      <c r="Y26" s="81">
        <v>7</v>
      </c>
      <c r="Z26" s="81">
        <v>0</v>
      </c>
      <c r="AA26" s="81">
        <v>0</v>
      </c>
      <c r="AB26" s="81">
        <v>0</v>
      </c>
      <c r="AC26" s="81">
        <v>0</v>
      </c>
      <c r="AD26" s="81">
        <v>0</v>
      </c>
      <c r="AE26" s="81">
        <v>0</v>
      </c>
      <c r="AF26" s="81">
        <v>0</v>
      </c>
      <c r="AG26" s="81">
        <v>0</v>
      </c>
      <c r="AH26" s="39">
        <f t="shared" si="2"/>
        <v>7</v>
      </c>
      <c r="AI26" s="81">
        <v>0</v>
      </c>
      <c r="AJ26" s="81">
        <v>0</v>
      </c>
      <c r="AK26" s="37">
        <f t="shared" si="3"/>
        <v>0</v>
      </c>
      <c r="AL26" s="81">
        <v>0</v>
      </c>
      <c r="AM26" s="81">
        <v>6</v>
      </c>
      <c r="AN26" s="39">
        <f t="shared" si="4"/>
        <v>6</v>
      </c>
    </row>
    <row r="27" spans="1:45" ht="58.5" customHeight="1" x14ac:dyDescent="0.25">
      <c r="A27" s="80" t="s">
        <v>92</v>
      </c>
      <c r="B27" s="7" t="s">
        <v>93</v>
      </c>
      <c r="C27" s="35">
        <v>2015</v>
      </c>
      <c r="D27" s="81">
        <v>1</v>
      </c>
      <c r="E27" s="81">
        <v>9</v>
      </c>
      <c r="F27" s="71">
        <v>57</v>
      </c>
      <c r="G27" s="36">
        <v>0</v>
      </c>
      <c r="H27" s="81">
        <v>2</v>
      </c>
      <c r="I27" s="81">
        <v>1</v>
      </c>
      <c r="J27" s="81">
        <v>0</v>
      </c>
      <c r="K27" s="81">
        <v>0</v>
      </c>
      <c r="L27" s="37">
        <f t="shared" si="0"/>
        <v>3</v>
      </c>
      <c r="M27" s="81">
        <v>0</v>
      </c>
      <c r="N27" s="81">
        <v>0</v>
      </c>
      <c r="O27" s="81">
        <v>0</v>
      </c>
      <c r="P27" s="81">
        <v>0</v>
      </c>
      <c r="Q27" s="81">
        <v>0</v>
      </c>
      <c r="R27" s="81">
        <v>0</v>
      </c>
      <c r="S27" s="81">
        <v>0</v>
      </c>
      <c r="T27" s="81">
        <v>0</v>
      </c>
      <c r="U27" s="81">
        <v>0</v>
      </c>
      <c r="V27" s="81">
        <v>0</v>
      </c>
      <c r="W27" s="82">
        <f t="shared" si="1"/>
        <v>0</v>
      </c>
      <c r="X27" s="38">
        <v>0</v>
      </c>
      <c r="Y27" s="81">
        <v>3</v>
      </c>
      <c r="Z27" s="81">
        <v>4</v>
      </c>
      <c r="AA27" s="81">
        <v>0</v>
      </c>
      <c r="AB27" s="81">
        <v>0</v>
      </c>
      <c r="AC27" s="81">
        <v>0</v>
      </c>
      <c r="AD27" s="81">
        <v>0</v>
      </c>
      <c r="AE27" s="81">
        <v>0</v>
      </c>
      <c r="AF27" s="81">
        <v>0</v>
      </c>
      <c r="AG27" s="81">
        <v>0</v>
      </c>
      <c r="AH27" s="39">
        <f t="shared" si="2"/>
        <v>7</v>
      </c>
      <c r="AI27" s="81">
        <v>0</v>
      </c>
      <c r="AJ27" s="81">
        <v>0</v>
      </c>
      <c r="AK27" s="37">
        <f t="shared" si="3"/>
        <v>0</v>
      </c>
      <c r="AL27" s="81">
        <v>1</v>
      </c>
      <c r="AM27" s="81">
        <v>6</v>
      </c>
      <c r="AN27" s="39">
        <f t="shared" si="4"/>
        <v>7</v>
      </c>
    </row>
    <row r="28" spans="1:45" ht="58.5" customHeight="1" x14ac:dyDescent="0.25">
      <c r="A28" s="80" t="s">
        <v>90</v>
      </c>
      <c r="B28" s="7" t="s">
        <v>91</v>
      </c>
      <c r="C28" s="35">
        <v>2015</v>
      </c>
      <c r="D28" s="81">
        <v>30</v>
      </c>
      <c r="E28" s="81">
        <v>72</v>
      </c>
      <c r="F28" s="71">
        <v>43</v>
      </c>
      <c r="G28" s="36">
        <v>0</v>
      </c>
      <c r="H28" s="81">
        <v>17</v>
      </c>
      <c r="I28" s="81">
        <v>8</v>
      </c>
      <c r="J28" s="81">
        <v>0</v>
      </c>
      <c r="K28" s="81">
        <v>0</v>
      </c>
      <c r="L28" s="37">
        <f t="shared" si="0"/>
        <v>25</v>
      </c>
      <c r="M28" s="81">
        <v>0</v>
      </c>
      <c r="N28" s="81">
        <v>0</v>
      </c>
      <c r="O28" s="81">
        <v>1</v>
      </c>
      <c r="P28" s="81">
        <v>0</v>
      </c>
      <c r="Q28" s="81">
        <v>0</v>
      </c>
      <c r="R28" s="81">
        <v>0</v>
      </c>
      <c r="S28" s="81">
        <v>0</v>
      </c>
      <c r="T28" s="81">
        <v>0</v>
      </c>
      <c r="U28" s="81">
        <v>0</v>
      </c>
      <c r="V28" s="81">
        <v>0</v>
      </c>
      <c r="W28" s="82">
        <f t="shared" si="1"/>
        <v>1</v>
      </c>
      <c r="X28" s="38">
        <v>0</v>
      </c>
      <c r="Y28" s="81">
        <v>5</v>
      </c>
      <c r="Z28" s="81">
        <v>0</v>
      </c>
      <c r="AA28" s="81">
        <v>5</v>
      </c>
      <c r="AB28" s="81">
        <v>0</v>
      </c>
      <c r="AC28" s="81">
        <v>0</v>
      </c>
      <c r="AD28" s="83">
        <v>1</v>
      </c>
      <c r="AE28" s="81">
        <v>0</v>
      </c>
      <c r="AF28" s="81">
        <v>8</v>
      </c>
      <c r="AG28" s="83">
        <v>1</v>
      </c>
      <c r="AH28" s="39">
        <f t="shared" si="2"/>
        <v>20</v>
      </c>
      <c r="AI28" s="81">
        <v>0</v>
      </c>
      <c r="AJ28" s="81">
        <v>0</v>
      </c>
      <c r="AK28" s="37">
        <f t="shared" si="3"/>
        <v>0</v>
      </c>
      <c r="AL28" s="81">
        <v>0</v>
      </c>
      <c r="AM28" s="81">
        <v>1</v>
      </c>
      <c r="AN28" s="39">
        <f t="shared" si="4"/>
        <v>1</v>
      </c>
    </row>
    <row r="29" spans="1:45" s="15" customFormat="1" ht="58.5" customHeight="1" x14ac:dyDescent="0.25">
      <c r="A29" s="104" t="s">
        <v>88</v>
      </c>
      <c r="B29" s="14" t="s">
        <v>89</v>
      </c>
      <c r="C29" s="40">
        <v>2016</v>
      </c>
      <c r="D29" s="84">
        <v>48</v>
      </c>
      <c r="E29" s="84">
        <v>129</v>
      </c>
      <c r="F29" s="105">
        <v>2</v>
      </c>
      <c r="G29" s="41">
        <v>0</v>
      </c>
      <c r="H29" s="84">
        <v>2</v>
      </c>
      <c r="I29" s="84">
        <v>0</v>
      </c>
      <c r="J29" s="84">
        <v>0</v>
      </c>
      <c r="K29" s="84">
        <v>0</v>
      </c>
      <c r="L29" s="68">
        <f t="shared" si="0"/>
        <v>2</v>
      </c>
      <c r="M29" s="84">
        <v>0</v>
      </c>
      <c r="N29" s="84">
        <v>0</v>
      </c>
      <c r="O29" s="84">
        <v>0</v>
      </c>
      <c r="P29" s="84">
        <v>0</v>
      </c>
      <c r="Q29" s="84">
        <v>0</v>
      </c>
      <c r="R29" s="84">
        <v>0</v>
      </c>
      <c r="S29" s="84">
        <v>0</v>
      </c>
      <c r="T29" s="84">
        <v>0</v>
      </c>
      <c r="U29" s="84">
        <v>0</v>
      </c>
      <c r="V29" s="84">
        <v>0</v>
      </c>
      <c r="W29" s="85">
        <f t="shared" si="1"/>
        <v>0</v>
      </c>
      <c r="X29" s="42">
        <v>0</v>
      </c>
      <c r="Y29" s="84">
        <v>0</v>
      </c>
      <c r="Z29" s="84">
        <v>0</v>
      </c>
      <c r="AA29" s="84">
        <v>2</v>
      </c>
      <c r="AB29" s="84">
        <v>0</v>
      </c>
      <c r="AC29" s="84">
        <v>0</v>
      </c>
      <c r="AD29" s="84">
        <v>0</v>
      </c>
      <c r="AE29" s="84">
        <v>0</v>
      </c>
      <c r="AF29" s="84">
        <v>0</v>
      </c>
      <c r="AG29" s="84">
        <v>0</v>
      </c>
      <c r="AH29" s="86">
        <f t="shared" si="2"/>
        <v>2</v>
      </c>
      <c r="AI29" s="84">
        <v>0</v>
      </c>
      <c r="AJ29" s="84">
        <v>0</v>
      </c>
      <c r="AK29" s="68">
        <f t="shared" si="3"/>
        <v>0</v>
      </c>
      <c r="AL29" s="84">
        <v>0</v>
      </c>
      <c r="AM29" s="84">
        <v>0</v>
      </c>
      <c r="AN29" s="86">
        <f t="shared" si="4"/>
        <v>0</v>
      </c>
      <c r="AO29" s="17"/>
      <c r="AP29" s="17"/>
      <c r="AQ29" s="17"/>
      <c r="AR29" s="17"/>
      <c r="AS29" s="17"/>
    </row>
    <row r="30" spans="1:45" ht="54" customHeight="1" x14ac:dyDescent="0.25">
      <c r="A30" s="80" t="s">
        <v>85</v>
      </c>
      <c r="B30" s="7" t="s">
        <v>86</v>
      </c>
      <c r="C30" s="35">
        <v>2022</v>
      </c>
      <c r="D30" s="81">
        <v>1</v>
      </c>
      <c r="E30" s="81">
        <v>9</v>
      </c>
      <c r="F30" s="71">
        <v>21</v>
      </c>
      <c r="G30" s="36">
        <v>0</v>
      </c>
      <c r="H30" s="81">
        <v>0</v>
      </c>
      <c r="I30" s="81">
        <v>0</v>
      </c>
      <c r="J30" s="81">
        <v>0</v>
      </c>
      <c r="K30" s="81">
        <v>0</v>
      </c>
      <c r="L30" s="37">
        <f t="shared" si="0"/>
        <v>0</v>
      </c>
      <c r="M30" s="81">
        <v>0</v>
      </c>
      <c r="N30" s="81">
        <v>4</v>
      </c>
      <c r="O30" s="81">
        <v>0</v>
      </c>
      <c r="P30" s="81">
        <v>0</v>
      </c>
      <c r="Q30" s="81">
        <v>0</v>
      </c>
      <c r="R30" s="81">
        <v>0</v>
      </c>
      <c r="S30" s="81">
        <v>0</v>
      </c>
      <c r="T30" s="81">
        <v>0</v>
      </c>
      <c r="U30" s="81">
        <v>0</v>
      </c>
      <c r="V30" s="81">
        <v>4</v>
      </c>
      <c r="W30" s="82">
        <f t="shared" si="1"/>
        <v>8</v>
      </c>
      <c r="X30" s="38">
        <v>0</v>
      </c>
      <c r="Y30" s="81">
        <v>1</v>
      </c>
      <c r="Z30" s="81">
        <v>0</v>
      </c>
      <c r="AA30" s="81">
        <v>0</v>
      </c>
      <c r="AB30" s="81">
        <v>0</v>
      </c>
      <c r="AC30" s="81">
        <v>0</v>
      </c>
      <c r="AD30" s="81">
        <v>0</v>
      </c>
      <c r="AE30" s="81">
        <v>0</v>
      </c>
      <c r="AF30" s="81">
        <v>0</v>
      </c>
      <c r="AG30" s="81">
        <v>0</v>
      </c>
      <c r="AH30" s="39">
        <f t="shared" si="2"/>
        <v>1</v>
      </c>
      <c r="AI30" s="81">
        <v>0</v>
      </c>
      <c r="AJ30" s="81">
        <v>0</v>
      </c>
      <c r="AK30" s="37">
        <f t="shared" si="3"/>
        <v>0</v>
      </c>
      <c r="AL30" s="81">
        <v>0</v>
      </c>
      <c r="AM30" s="81">
        <v>0</v>
      </c>
      <c r="AN30" s="39">
        <f t="shared" si="4"/>
        <v>0</v>
      </c>
    </row>
    <row r="31" spans="1:45" ht="58.5" customHeight="1" x14ac:dyDescent="0.25">
      <c r="A31" s="80" t="s">
        <v>83</v>
      </c>
      <c r="B31" s="7" t="s">
        <v>84</v>
      </c>
      <c r="C31" s="35">
        <v>2025</v>
      </c>
      <c r="D31" s="81">
        <v>39</v>
      </c>
      <c r="E31" s="81">
        <v>16</v>
      </c>
      <c r="F31" s="71">
        <v>28</v>
      </c>
      <c r="G31" s="36">
        <v>0</v>
      </c>
      <c r="H31" s="81">
        <v>0</v>
      </c>
      <c r="I31" s="81">
        <v>0</v>
      </c>
      <c r="J31" s="81">
        <v>0</v>
      </c>
      <c r="K31" s="81">
        <v>0</v>
      </c>
      <c r="L31" s="37">
        <f t="shared" si="0"/>
        <v>0</v>
      </c>
      <c r="M31" s="81">
        <v>0</v>
      </c>
      <c r="N31" s="81">
        <v>4</v>
      </c>
      <c r="O31" s="81">
        <v>0</v>
      </c>
      <c r="P31" s="81">
        <v>2</v>
      </c>
      <c r="Q31" s="81">
        <v>0</v>
      </c>
      <c r="R31" s="81">
        <v>0</v>
      </c>
      <c r="S31" s="81">
        <v>0</v>
      </c>
      <c r="T31" s="81">
        <v>0</v>
      </c>
      <c r="U31" s="81">
        <v>0</v>
      </c>
      <c r="V31" s="81">
        <v>0</v>
      </c>
      <c r="W31" s="82">
        <f t="shared" si="1"/>
        <v>6</v>
      </c>
      <c r="X31" s="38">
        <v>0</v>
      </c>
      <c r="Y31" s="81">
        <v>273</v>
      </c>
      <c r="Z31" s="81">
        <v>0</v>
      </c>
      <c r="AA31" s="81">
        <v>0</v>
      </c>
      <c r="AB31" s="81">
        <v>0</v>
      </c>
      <c r="AC31" s="81">
        <v>0</v>
      </c>
      <c r="AD31" s="81">
        <v>0</v>
      </c>
      <c r="AE31" s="81">
        <v>0</v>
      </c>
      <c r="AF31" s="81">
        <v>0</v>
      </c>
      <c r="AG31" s="81">
        <v>0</v>
      </c>
      <c r="AH31" s="39">
        <f t="shared" si="2"/>
        <v>273</v>
      </c>
      <c r="AI31" s="81">
        <v>1</v>
      </c>
      <c r="AJ31" s="81">
        <v>0</v>
      </c>
      <c r="AK31" s="37">
        <f t="shared" si="3"/>
        <v>1</v>
      </c>
      <c r="AL31" s="81">
        <v>0</v>
      </c>
      <c r="AM31" s="81">
        <v>0</v>
      </c>
      <c r="AN31" s="39">
        <f t="shared" si="4"/>
        <v>0</v>
      </c>
    </row>
    <row r="32" spans="1:45" ht="58.5" customHeight="1" x14ac:dyDescent="0.25">
      <c r="A32" s="80" t="s">
        <v>81</v>
      </c>
      <c r="B32" s="7" t="s">
        <v>82</v>
      </c>
      <c r="C32" s="35">
        <v>2021</v>
      </c>
      <c r="D32" s="81">
        <v>3</v>
      </c>
      <c r="E32" s="81">
        <v>14</v>
      </c>
      <c r="F32" s="71">
        <v>10</v>
      </c>
      <c r="G32" s="36">
        <v>0</v>
      </c>
      <c r="H32" s="81">
        <v>0</v>
      </c>
      <c r="I32" s="81">
        <v>0</v>
      </c>
      <c r="J32" s="81">
        <v>0</v>
      </c>
      <c r="K32" s="81">
        <v>0</v>
      </c>
      <c r="L32" s="37">
        <f t="shared" si="0"/>
        <v>0</v>
      </c>
      <c r="M32" s="81">
        <v>0</v>
      </c>
      <c r="N32" s="81">
        <v>1</v>
      </c>
      <c r="O32" s="81">
        <v>0</v>
      </c>
      <c r="P32" s="81">
        <v>0</v>
      </c>
      <c r="Q32" s="81">
        <v>0</v>
      </c>
      <c r="R32" s="81">
        <v>0</v>
      </c>
      <c r="S32" s="81">
        <v>0</v>
      </c>
      <c r="T32" s="81">
        <v>6</v>
      </c>
      <c r="U32" s="81">
        <v>0</v>
      </c>
      <c r="V32" s="81">
        <v>0</v>
      </c>
      <c r="W32" s="82">
        <f t="shared" si="1"/>
        <v>7</v>
      </c>
      <c r="X32" s="38">
        <v>0</v>
      </c>
      <c r="Y32" s="81">
        <v>62</v>
      </c>
      <c r="Z32" s="81">
        <v>0</v>
      </c>
      <c r="AA32" s="81">
        <v>0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1">
        <v>0</v>
      </c>
      <c r="AH32" s="39">
        <f t="shared" si="2"/>
        <v>62</v>
      </c>
      <c r="AI32" s="81">
        <v>0</v>
      </c>
      <c r="AJ32" s="81">
        <v>0</v>
      </c>
      <c r="AK32" s="37">
        <f t="shared" si="3"/>
        <v>0</v>
      </c>
      <c r="AL32" s="81">
        <v>0</v>
      </c>
      <c r="AM32" s="81">
        <v>0</v>
      </c>
      <c r="AN32" s="39">
        <f t="shared" si="4"/>
        <v>0</v>
      </c>
    </row>
    <row r="33" spans="1:45" ht="58.5" customHeight="1" x14ac:dyDescent="0.25">
      <c r="A33" s="80" t="s">
        <v>78</v>
      </c>
      <c r="B33" s="7" t="s">
        <v>79</v>
      </c>
      <c r="C33" s="35">
        <v>2021</v>
      </c>
      <c r="D33" s="81">
        <v>12</v>
      </c>
      <c r="E33" s="81">
        <v>39</v>
      </c>
      <c r="F33" s="71">
        <v>16</v>
      </c>
      <c r="G33" s="36">
        <v>0</v>
      </c>
      <c r="H33" s="81">
        <v>8</v>
      </c>
      <c r="I33" s="81">
        <v>2</v>
      </c>
      <c r="J33" s="81">
        <v>0</v>
      </c>
      <c r="K33" s="81">
        <v>1</v>
      </c>
      <c r="L33" s="37">
        <f t="shared" si="0"/>
        <v>11</v>
      </c>
      <c r="M33" s="81">
        <v>0</v>
      </c>
      <c r="N33" s="81">
        <v>0</v>
      </c>
      <c r="O33" s="81">
        <v>1</v>
      </c>
      <c r="P33" s="81">
        <v>0</v>
      </c>
      <c r="Q33" s="81">
        <v>0</v>
      </c>
      <c r="R33" s="81">
        <v>0</v>
      </c>
      <c r="S33" s="81">
        <v>0</v>
      </c>
      <c r="T33" s="81">
        <v>0</v>
      </c>
      <c r="U33" s="81">
        <v>0</v>
      </c>
      <c r="V33" s="81">
        <v>0</v>
      </c>
      <c r="W33" s="82">
        <f t="shared" si="1"/>
        <v>1</v>
      </c>
      <c r="X33" s="38">
        <v>0</v>
      </c>
      <c r="Y33" s="81">
        <v>0</v>
      </c>
      <c r="Z33" s="81">
        <v>0</v>
      </c>
      <c r="AA33" s="81">
        <v>0</v>
      </c>
      <c r="AB33" s="81">
        <v>0</v>
      </c>
      <c r="AC33" s="81">
        <v>0</v>
      </c>
      <c r="AD33" s="81">
        <v>5</v>
      </c>
      <c r="AE33" s="81">
        <v>48</v>
      </c>
      <c r="AF33" s="81">
        <v>5</v>
      </c>
      <c r="AG33" s="81">
        <v>2</v>
      </c>
      <c r="AH33" s="39">
        <f t="shared" si="2"/>
        <v>60</v>
      </c>
      <c r="AI33" s="81">
        <v>0</v>
      </c>
      <c r="AJ33" s="81">
        <v>0</v>
      </c>
      <c r="AK33" s="37">
        <f t="shared" si="3"/>
        <v>0</v>
      </c>
      <c r="AL33" s="81">
        <v>0</v>
      </c>
      <c r="AM33" s="81">
        <v>3</v>
      </c>
      <c r="AN33" s="39">
        <f t="shared" si="4"/>
        <v>3</v>
      </c>
    </row>
    <row r="34" spans="1:45" ht="58.5" customHeight="1" x14ac:dyDescent="0.25">
      <c r="A34" s="80" t="s">
        <v>76</v>
      </c>
      <c r="B34" s="7" t="s">
        <v>77</v>
      </c>
      <c r="C34" s="35">
        <v>2022</v>
      </c>
      <c r="D34" s="81">
        <v>11</v>
      </c>
      <c r="E34" s="81">
        <v>36</v>
      </c>
      <c r="F34" s="71">
        <v>19</v>
      </c>
      <c r="G34" s="36">
        <v>2</v>
      </c>
      <c r="H34" s="81">
        <v>2</v>
      </c>
      <c r="I34" s="81">
        <v>0</v>
      </c>
      <c r="J34" s="81">
        <v>0</v>
      </c>
      <c r="K34" s="81">
        <v>0</v>
      </c>
      <c r="L34" s="37">
        <f t="shared" si="0"/>
        <v>2</v>
      </c>
      <c r="M34" s="81">
        <v>0</v>
      </c>
      <c r="N34" s="81">
        <v>0</v>
      </c>
      <c r="O34" s="81">
        <v>0</v>
      </c>
      <c r="P34" s="81">
        <v>6</v>
      </c>
      <c r="Q34" s="81">
        <v>0</v>
      </c>
      <c r="R34" s="81">
        <v>0</v>
      </c>
      <c r="S34" s="81">
        <v>0</v>
      </c>
      <c r="T34" s="81">
        <v>0</v>
      </c>
      <c r="U34" s="81">
        <v>0</v>
      </c>
      <c r="V34" s="81">
        <v>0</v>
      </c>
      <c r="W34" s="82">
        <f t="shared" si="1"/>
        <v>6</v>
      </c>
      <c r="X34" s="38">
        <v>1</v>
      </c>
      <c r="Y34" s="81">
        <v>0</v>
      </c>
      <c r="Z34" s="81">
        <v>0</v>
      </c>
      <c r="AA34" s="81">
        <v>0</v>
      </c>
      <c r="AB34" s="81">
        <v>0</v>
      </c>
      <c r="AC34" s="81">
        <v>0</v>
      </c>
      <c r="AD34" s="83">
        <v>1</v>
      </c>
      <c r="AE34" s="83">
        <v>1</v>
      </c>
      <c r="AF34" s="81">
        <v>81</v>
      </c>
      <c r="AG34" s="81">
        <v>0</v>
      </c>
      <c r="AH34" s="39">
        <f t="shared" si="2"/>
        <v>84</v>
      </c>
      <c r="AI34" s="81">
        <v>0</v>
      </c>
      <c r="AJ34" s="81">
        <v>0</v>
      </c>
      <c r="AK34" s="37">
        <f t="shared" si="3"/>
        <v>0</v>
      </c>
      <c r="AL34" s="81">
        <v>0</v>
      </c>
      <c r="AM34" s="81">
        <v>0</v>
      </c>
      <c r="AN34" s="39">
        <f t="shared" si="4"/>
        <v>0</v>
      </c>
    </row>
    <row r="35" spans="1:45" ht="58.5" customHeight="1" x14ac:dyDescent="0.25">
      <c r="A35" s="80" t="s">
        <v>74</v>
      </c>
      <c r="B35" s="7" t="s">
        <v>75</v>
      </c>
      <c r="C35" s="35">
        <v>2017</v>
      </c>
      <c r="D35" s="81">
        <v>33</v>
      </c>
      <c r="E35" s="81">
        <v>52</v>
      </c>
      <c r="F35" s="71">
        <v>13</v>
      </c>
      <c r="G35" s="36">
        <v>0</v>
      </c>
      <c r="H35" s="81">
        <v>1</v>
      </c>
      <c r="I35" s="81">
        <v>1</v>
      </c>
      <c r="J35" s="81">
        <v>0</v>
      </c>
      <c r="K35" s="81">
        <v>0</v>
      </c>
      <c r="L35" s="37">
        <f t="shared" ref="L35:L57" si="5">SUM(H35:K35)</f>
        <v>2</v>
      </c>
      <c r="M35" s="81">
        <v>0</v>
      </c>
      <c r="N35" s="81">
        <v>0</v>
      </c>
      <c r="O35" s="81">
        <v>0</v>
      </c>
      <c r="P35" s="81">
        <v>1</v>
      </c>
      <c r="Q35" s="81">
        <v>0</v>
      </c>
      <c r="R35" s="81">
        <v>0</v>
      </c>
      <c r="S35" s="81">
        <v>0</v>
      </c>
      <c r="T35" s="81">
        <v>1</v>
      </c>
      <c r="U35" s="81">
        <v>0</v>
      </c>
      <c r="V35" s="81">
        <v>1</v>
      </c>
      <c r="W35" s="82">
        <f t="shared" ref="W35:W57" si="6">SUM(M35:V35)</f>
        <v>3</v>
      </c>
      <c r="X35" s="38">
        <v>0</v>
      </c>
      <c r="Y35" s="81">
        <v>3</v>
      </c>
      <c r="Z35" s="81">
        <v>0</v>
      </c>
      <c r="AA35" s="81">
        <v>0</v>
      </c>
      <c r="AB35" s="81">
        <v>0</v>
      </c>
      <c r="AC35" s="81">
        <v>0</v>
      </c>
      <c r="AD35" s="81">
        <v>4</v>
      </c>
      <c r="AE35" s="83">
        <v>1</v>
      </c>
      <c r="AF35" s="81">
        <v>67</v>
      </c>
      <c r="AG35" s="81">
        <v>6</v>
      </c>
      <c r="AH35" s="39">
        <f t="shared" ref="AH35:AH57" si="7">SUM(X35:AG35)</f>
        <v>81</v>
      </c>
      <c r="AI35" s="81">
        <v>0</v>
      </c>
      <c r="AJ35" s="81">
        <v>0</v>
      </c>
      <c r="AK35" s="37">
        <f t="shared" ref="AK35:AK57" si="8">SUM(AI35,AJ35)</f>
        <v>0</v>
      </c>
      <c r="AL35" s="81">
        <v>0</v>
      </c>
      <c r="AM35" s="81">
        <v>0</v>
      </c>
      <c r="AN35" s="39">
        <f t="shared" ref="AN35:AN57" si="9">SUM(AL35,AM35)</f>
        <v>0</v>
      </c>
    </row>
    <row r="36" spans="1:45" ht="58.5" customHeight="1" x14ac:dyDescent="0.25">
      <c r="A36" s="80" t="s">
        <v>72</v>
      </c>
      <c r="B36" s="7" t="s">
        <v>73</v>
      </c>
      <c r="C36" s="35">
        <v>2012</v>
      </c>
      <c r="D36" s="81">
        <v>9</v>
      </c>
      <c r="E36" s="81">
        <v>67</v>
      </c>
      <c r="F36" s="71">
        <v>44</v>
      </c>
      <c r="G36" s="36">
        <v>4</v>
      </c>
      <c r="H36" s="81">
        <v>37</v>
      </c>
      <c r="I36" s="81">
        <v>6</v>
      </c>
      <c r="J36" s="81">
        <v>0</v>
      </c>
      <c r="K36" s="81">
        <v>0</v>
      </c>
      <c r="L36" s="37">
        <f t="shared" si="5"/>
        <v>43</v>
      </c>
      <c r="M36" s="81">
        <v>0</v>
      </c>
      <c r="N36" s="81">
        <v>0</v>
      </c>
      <c r="O36" s="81">
        <v>0</v>
      </c>
      <c r="P36" s="81">
        <v>0</v>
      </c>
      <c r="Q36" s="81">
        <v>0</v>
      </c>
      <c r="R36" s="81">
        <v>0</v>
      </c>
      <c r="S36" s="81">
        <v>4</v>
      </c>
      <c r="T36" s="81">
        <v>0</v>
      </c>
      <c r="U36" s="81">
        <v>0</v>
      </c>
      <c r="V36" s="81">
        <v>0</v>
      </c>
      <c r="W36" s="82">
        <f t="shared" si="6"/>
        <v>4</v>
      </c>
      <c r="X36" s="38">
        <v>0</v>
      </c>
      <c r="Y36" s="81">
        <v>12</v>
      </c>
      <c r="Z36" s="81">
        <v>0</v>
      </c>
      <c r="AA36" s="81">
        <v>0</v>
      </c>
      <c r="AB36" s="81">
        <v>0</v>
      </c>
      <c r="AC36" s="81">
        <v>0</v>
      </c>
      <c r="AD36" s="81">
        <v>0</v>
      </c>
      <c r="AE36" s="81">
        <v>0</v>
      </c>
      <c r="AF36" s="81">
        <v>0</v>
      </c>
      <c r="AG36" s="81">
        <v>0</v>
      </c>
      <c r="AH36" s="39">
        <f t="shared" si="7"/>
        <v>12</v>
      </c>
      <c r="AI36" s="81">
        <v>0</v>
      </c>
      <c r="AJ36" s="81">
        <v>0</v>
      </c>
      <c r="AK36" s="37">
        <f t="shared" si="8"/>
        <v>0</v>
      </c>
      <c r="AL36" s="81">
        <v>1</v>
      </c>
      <c r="AM36" s="81">
        <v>17</v>
      </c>
      <c r="AN36" s="39">
        <f t="shared" si="9"/>
        <v>18</v>
      </c>
    </row>
    <row r="37" spans="1:45" ht="58.5" customHeight="1" x14ac:dyDescent="0.25">
      <c r="A37" s="80" t="s">
        <v>71</v>
      </c>
      <c r="B37" s="7" t="s">
        <v>117</v>
      </c>
      <c r="C37" s="35">
        <v>2011</v>
      </c>
      <c r="D37" s="81">
        <v>8</v>
      </c>
      <c r="E37" s="81">
        <v>35</v>
      </c>
      <c r="F37" s="71">
        <v>17</v>
      </c>
      <c r="G37" s="36">
        <v>1</v>
      </c>
      <c r="H37" s="81">
        <v>24</v>
      </c>
      <c r="I37" s="81">
        <v>3</v>
      </c>
      <c r="J37" s="81">
        <v>0</v>
      </c>
      <c r="K37" s="81">
        <v>0</v>
      </c>
      <c r="L37" s="37">
        <f t="shared" si="5"/>
        <v>27</v>
      </c>
      <c r="M37" s="81">
        <v>0</v>
      </c>
      <c r="N37" s="81">
        <v>0</v>
      </c>
      <c r="O37" s="81">
        <v>0</v>
      </c>
      <c r="P37" s="81">
        <v>0</v>
      </c>
      <c r="Q37" s="81">
        <v>0</v>
      </c>
      <c r="R37" s="81">
        <v>0</v>
      </c>
      <c r="S37" s="81">
        <v>0</v>
      </c>
      <c r="T37" s="81">
        <v>0</v>
      </c>
      <c r="U37" s="81">
        <v>0</v>
      </c>
      <c r="V37" s="81">
        <v>0</v>
      </c>
      <c r="W37" s="82">
        <f t="shared" si="6"/>
        <v>0</v>
      </c>
      <c r="X37" s="38">
        <v>0</v>
      </c>
      <c r="Y37" s="81">
        <v>22</v>
      </c>
      <c r="Z37" s="81">
        <v>0</v>
      </c>
      <c r="AA37" s="81">
        <v>0</v>
      </c>
      <c r="AB37" s="81">
        <v>0</v>
      </c>
      <c r="AC37" s="81">
        <v>0</v>
      </c>
      <c r="AD37" s="81">
        <v>0</v>
      </c>
      <c r="AE37" s="81">
        <v>0</v>
      </c>
      <c r="AF37" s="81">
        <v>0</v>
      </c>
      <c r="AG37" s="81">
        <v>0</v>
      </c>
      <c r="AH37" s="39">
        <f t="shared" si="7"/>
        <v>22</v>
      </c>
      <c r="AI37" s="81">
        <v>0</v>
      </c>
      <c r="AJ37" s="81">
        <v>0</v>
      </c>
      <c r="AK37" s="37">
        <f t="shared" si="8"/>
        <v>0</v>
      </c>
      <c r="AL37" s="81">
        <v>0</v>
      </c>
      <c r="AM37" s="81">
        <v>4</v>
      </c>
      <c r="AN37" s="39">
        <f t="shared" si="9"/>
        <v>4</v>
      </c>
    </row>
    <row r="38" spans="1:45" ht="58.5" customHeight="1" x14ac:dyDescent="0.25">
      <c r="A38" s="80" t="s">
        <v>68</v>
      </c>
      <c r="B38" s="74" t="s">
        <v>69</v>
      </c>
      <c r="C38" s="35">
        <v>2023</v>
      </c>
      <c r="D38" s="81">
        <v>1</v>
      </c>
      <c r="E38" s="81">
        <v>95</v>
      </c>
      <c r="F38" s="106">
        <v>105</v>
      </c>
      <c r="G38" s="36">
        <v>44</v>
      </c>
      <c r="H38" s="81">
        <v>0</v>
      </c>
      <c r="I38" s="81">
        <v>0</v>
      </c>
      <c r="J38" s="81">
        <v>0</v>
      </c>
      <c r="K38" s="81">
        <v>0</v>
      </c>
      <c r="L38" s="37">
        <f t="shared" si="5"/>
        <v>0</v>
      </c>
      <c r="M38" s="81">
        <v>0</v>
      </c>
      <c r="N38" s="81">
        <v>0</v>
      </c>
      <c r="O38" s="81">
        <v>0</v>
      </c>
      <c r="P38" s="81">
        <v>2</v>
      </c>
      <c r="Q38" s="81">
        <v>0</v>
      </c>
      <c r="R38" s="81">
        <v>0</v>
      </c>
      <c r="S38" s="81">
        <v>0</v>
      </c>
      <c r="T38" s="81">
        <v>0</v>
      </c>
      <c r="U38" s="81">
        <v>0</v>
      </c>
      <c r="V38" s="81">
        <v>0</v>
      </c>
      <c r="W38" s="82">
        <f t="shared" si="6"/>
        <v>2</v>
      </c>
      <c r="X38" s="38">
        <v>0</v>
      </c>
      <c r="Y38" s="81">
        <v>1</v>
      </c>
      <c r="Z38" s="81">
        <v>0</v>
      </c>
      <c r="AA38" s="81">
        <v>0</v>
      </c>
      <c r="AB38" s="81">
        <v>0</v>
      </c>
      <c r="AC38" s="81">
        <v>0</v>
      </c>
      <c r="AD38" s="81">
        <v>0</v>
      </c>
      <c r="AE38" s="81">
        <v>1</v>
      </c>
      <c r="AF38" s="81">
        <v>146</v>
      </c>
      <c r="AG38" s="81">
        <v>0</v>
      </c>
      <c r="AH38" s="39">
        <f t="shared" si="7"/>
        <v>148</v>
      </c>
      <c r="AI38" s="81">
        <v>0</v>
      </c>
      <c r="AJ38" s="81">
        <v>0</v>
      </c>
      <c r="AK38" s="37">
        <f t="shared" si="8"/>
        <v>0</v>
      </c>
      <c r="AL38" s="81">
        <v>0</v>
      </c>
      <c r="AM38" s="81">
        <v>0</v>
      </c>
      <c r="AN38" s="39">
        <f t="shared" si="9"/>
        <v>0</v>
      </c>
    </row>
    <row r="39" spans="1:45" ht="58.5" customHeight="1" x14ac:dyDescent="0.25">
      <c r="A39" s="80" t="s">
        <v>66</v>
      </c>
      <c r="B39" s="7" t="s">
        <v>67</v>
      </c>
      <c r="C39" s="35">
        <v>2020</v>
      </c>
      <c r="D39" s="81">
        <v>4</v>
      </c>
      <c r="E39" s="81">
        <v>53</v>
      </c>
      <c r="F39" s="71">
        <v>86</v>
      </c>
      <c r="G39" s="36">
        <v>30</v>
      </c>
      <c r="H39" s="81">
        <v>0</v>
      </c>
      <c r="I39" s="81">
        <v>0</v>
      </c>
      <c r="J39" s="81">
        <v>0</v>
      </c>
      <c r="K39" s="81">
        <v>0</v>
      </c>
      <c r="L39" s="37">
        <f t="shared" si="5"/>
        <v>0</v>
      </c>
      <c r="M39" s="81">
        <v>0</v>
      </c>
      <c r="N39" s="81">
        <v>0</v>
      </c>
      <c r="O39" s="81">
        <v>0</v>
      </c>
      <c r="P39" s="81">
        <v>0</v>
      </c>
      <c r="Q39" s="81">
        <v>0</v>
      </c>
      <c r="R39" s="81">
        <v>0</v>
      </c>
      <c r="S39" s="81">
        <v>0</v>
      </c>
      <c r="T39" s="81">
        <v>0</v>
      </c>
      <c r="U39" s="81">
        <v>0</v>
      </c>
      <c r="V39" s="81">
        <v>0</v>
      </c>
      <c r="W39" s="82">
        <f t="shared" si="6"/>
        <v>0</v>
      </c>
      <c r="X39" s="38">
        <v>0</v>
      </c>
      <c r="Y39" s="81">
        <v>1</v>
      </c>
      <c r="Z39" s="81">
        <v>0</v>
      </c>
      <c r="AA39" s="81">
        <v>0</v>
      </c>
      <c r="AB39" s="81">
        <v>0</v>
      </c>
      <c r="AC39" s="81">
        <v>0</v>
      </c>
      <c r="AD39" s="81">
        <v>0</v>
      </c>
      <c r="AE39" s="81">
        <v>0</v>
      </c>
      <c r="AF39" s="81">
        <v>217</v>
      </c>
      <c r="AG39" s="81">
        <v>0</v>
      </c>
      <c r="AH39" s="39">
        <f t="shared" si="7"/>
        <v>218</v>
      </c>
      <c r="AI39" s="81">
        <v>0</v>
      </c>
      <c r="AJ39" s="81">
        <v>0</v>
      </c>
      <c r="AK39" s="37">
        <f t="shared" si="8"/>
        <v>0</v>
      </c>
      <c r="AL39" s="81">
        <v>0</v>
      </c>
      <c r="AM39" s="81">
        <v>0</v>
      </c>
      <c r="AN39" s="39">
        <f t="shared" si="9"/>
        <v>0</v>
      </c>
    </row>
    <row r="40" spans="1:45" ht="58.5" customHeight="1" x14ac:dyDescent="0.25">
      <c r="A40" s="80" t="s">
        <v>64</v>
      </c>
      <c r="B40" s="74" t="s">
        <v>65</v>
      </c>
      <c r="C40" s="35">
        <v>2024</v>
      </c>
      <c r="D40" s="81">
        <v>4</v>
      </c>
      <c r="E40" s="81">
        <v>17</v>
      </c>
      <c r="F40" s="106">
        <v>19</v>
      </c>
      <c r="G40" s="36">
        <v>5</v>
      </c>
      <c r="H40" s="81">
        <v>0</v>
      </c>
      <c r="I40" s="81">
        <v>0</v>
      </c>
      <c r="J40" s="81">
        <v>0</v>
      </c>
      <c r="K40" s="81">
        <v>0</v>
      </c>
      <c r="L40" s="37">
        <f t="shared" si="5"/>
        <v>0</v>
      </c>
      <c r="M40" s="81">
        <v>0</v>
      </c>
      <c r="N40" s="81">
        <v>0</v>
      </c>
      <c r="O40" s="81">
        <v>1</v>
      </c>
      <c r="P40" s="81">
        <v>2</v>
      </c>
      <c r="Q40" s="81">
        <v>0</v>
      </c>
      <c r="R40" s="81">
        <v>0</v>
      </c>
      <c r="S40" s="81">
        <v>0</v>
      </c>
      <c r="T40" s="81">
        <v>0</v>
      </c>
      <c r="U40" s="81">
        <v>0</v>
      </c>
      <c r="V40" s="81">
        <v>0</v>
      </c>
      <c r="W40" s="82">
        <f t="shared" si="6"/>
        <v>3</v>
      </c>
      <c r="X40" s="38">
        <v>0</v>
      </c>
      <c r="Y40" s="81">
        <v>28</v>
      </c>
      <c r="Z40" s="81">
        <v>0</v>
      </c>
      <c r="AA40" s="81">
        <v>0</v>
      </c>
      <c r="AB40" s="81">
        <v>0</v>
      </c>
      <c r="AC40" s="81">
        <v>0</v>
      </c>
      <c r="AD40" s="81">
        <v>0</v>
      </c>
      <c r="AE40" s="81">
        <v>0</v>
      </c>
      <c r="AF40" s="81">
        <v>80</v>
      </c>
      <c r="AG40" s="81">
        <v>5</v>
      </c>
      <c r="AH40" s="39">
        <f t="shared" si="7"/>
        <v>113</v>
      </c>
      <c r="AI40" s="81">
        <v>0</v>
      </c>
      <c r="AJ40" s="81">
        <v>0</v>
      </c>
      <c r="AK40" s="37">
        <f t="shared" si="8"/>
        <v>0</v>
      </c>
      <c r="AL40" s="81">
        <v>0</v>
      </c>
      <c r="AM40" s="81">
        <v>0</v>
      </c>
      <c r="AN40" s="39">
        <f t="shared" si="9"/>
        <v>0</v>
      </c>
      <c r="AS40" s="1"/>
    </row>
    <row r="41" spans="1:45" ht="58.5" customHeight="1" x14ac:dyDescent="0.25">
      <c r="A41" s="19" t="s">
        <v>62</v>
      </c>
      <c r="B41" s="7" t="s">
        <v>63</v>
      </c>
      <c r="C41" s="35">
        <v>2023</v>
      </c>
      <c r="D41" s="81">
        <v>5</v>
      </c>
      <c r="E41" s="81">
        <v>5</v>
      </c>
      <c r="F41" s="71">
        <v>61</v>
      </c>
      <c r="G41" s="36">
        <v>0</v>
      </c>
      <c r="H41" s="81">
        <v>0</v>
      </c>
      <c r="I41" s="81">
        <v>0</v>
      </c>
      <c r="J41" s="81">
        <v>0</v>
      </c>
      <c r="K41" s="81">
        <v>0</v>
      </c>
      <c r="L41" s="37">
        <f t="shared" si="5"/>
        <v>0</v>
      </c>
      <c r="M41" s="81">
        <v>0</v>
      </c>
      <c r="N41" s="81">
        <v>0</v>
      </c>
      <c r="O41" s="81">
        <v>8</v>
      </c>
      <c r="P41" s="81">
        <v>1</v>
      </c>
      <c r="Q41" s="81">
        <v>1</v>
      </c>
      <c r="R41" s="81">
        <v>0</v>
      </c>
      <c r="S41" s="81">
        <v>0</v>
      </c>
      <c r="T41" s="81">
        <v>0</v>
      </c>
      <c r="U41" s="81">
        <v>0</v>
      </c>
      <c r="V41" s="81">
        <v>0</v>
      </c>
      <c r="W41" s="82">
        <f t="shared" si="6"/>
        <v>10</v>
      </c>
      <c r="X41" s="38">
        <v>3</v>
      </c>
      <c r="Y41" s="81">
        <v>93</v>
      </c>
      <c r="Z41" s="81">
        <v>0</v>
      </c>
      <c r="AA41" s="81">
        <v>0</v>
      </c>
      <c r="AB41" s="81">
        <v>0</v>
      </c>
      <c r="AC41" s="81">
        <v>0</v>
      </c>
      <c r="AD41" s="81">
        <v>0</v>
      </c>
      <c r="AE41" s="81">
        <v>0</v>
      </c>
      <c r="AF41" s="81">
        <v>0</v>
      </c>
      <c r="AG41" s="83">
        <v>1</v>
      </c>
      <c r="AH41" s="39">
        <f t="shared" si="7"/>
        <v>97</v>
      </c>
      <c r="AI41" s="81">
        <v>0</v>
      </c>
      <c r="AJ41" s="81">
        <v>0</v>
      </c>
      <c r="AK41" s="37">
        <f t="shared" si="8"/>
        <v>0</v>
      </c>
      <c r="AL41" s="81">
        <v>0</v>
      </c>
      <c r="AM41" s="81">
        <v>0</v>
      </c>
      <c r="AN41" s="39">
        <f t="shared" si="9"/>
        <v>0</v>
      </c>
    </row>
    <row r="42" spans="1:45" s="15" customFormat="1" ht="51.75" customHeight="1" x14ac:dyDescent="0.25">
      <c r="A42" s="104" t="s">
        <v>26</v>
      </c>
      <c r="B42" s="14" t="s">
        <v>168</v>
      </c>
      <c r="C42" s="40">
        <v>2011</v>
      </c>
      <c r="D42" s="84">
        <v>4</v>
      </c>
      <c r="E42" s="84">
        <v>8</v>
      </c>
      <c r="F42" s="105">
        <v>5</v>
      </c>
      <c r="G42" s="41">
        <v>0</v>
      </c>
      <c r="H42" s="84">
        <v>0</v>
      </c>
      <c r="I42" s="84">
        <v>0</v>
      </c>
      <c r="J42" s="84">
        <v>0</v>
      </c>
      <c r="K42" s="84">
        <v>0</v>
      </c>
      <c r="L42" s="68">
        <f t="shared" si="5"/>
        <v>0</v>
      </c>
      <c r="M42" s="84">
        <v>0</v>
      </c>
      <c r="N42" s="84">
        <v>0</v>
      </c>
      <c r="O42" s="84">
        <v>1</v>
      </c>
      <c r="P42" s="84">
        <v>1</v>
      </c>
      <c r="Q42" s="84">
        <v>0</v>
      </c>
      <c r="R42" s="84">
        <v>0</v>
      </c>
      <c r="S42" s="84">
        <v>0</v>
      </c>
      <c r="T42" s="84">
        <v>0</v>
      </c>
      <c r="U42" s="84">
        <v>0</v>
      </c>
      <c r="V42" s="84">
        <v>0</v>
      </c>
      <c r="W42" s="85">
        <f t="shared" si="6"/>
        <v>2</v>
      </c>
      <c r="X42" s="42">
        <v>1</v>
      </c>
      <c r="Y42" s="84">
        <v>7</v>
      </c>
      <c r="Z42" s="84">
        <v>0</v>
      </c>
      <c r="AA42" s="84">
        <v>0</v>
      </c>
      <c r="AB42" s="84">
        <v>0</v>
      </c>
      <c r="AC42" s="84">
        <v>0</v>
      </c>
      <c r="AD42" s="84">
        <v>0</v>
      </c>
      <c r="AE42" s="84">
        <v>0</v>
      </c>
      <c r="AF42" s="84">
        <v>4</v>
      </c>
      <c r="AG42" s="84">
        <v>0</v>
      </c>
      <c r="AH42" s="86">
        <f t="shared" si="7"/>
        <v>12</v>
      </c>
      <c r="AI42" s="84">
        <v>0</v>
      </c>
      <c r="AJ42" s="84">
        <v>0</v>
      </c>
      <c r="AK42" s="68">
        <f t="shared" si="8"/>
        <v>0</v>
      </c>
      <c r="AL42" s="84">
        <v>0</v>
      </c>
      <c r="AM42" s="84">
        <v>0</v>
      </c>
      <c r="AN42" s="86">
        <f t="shared" si="9"/>
        <v>0</v>
      </c>
      <c r="AO42" s="17"/>
      <c r="AP42" s="17"/>
      <c r="AQ42" s="17"/>
      <c r="AR42" s="17"/>
      <c r="AS42" s="17"/>
    </row>
    <row r="43" spans="1:45" ht="54.75" customHeight="1" x14ac:dyDescent="0.25">
      <c r="A43" s="80" t="s">
        <v>28</v>
      </c>
      <c r="B43" s="7" t="s">
        <v>27</v>
      </c>
      <c r="C43" s="35">
        <v>2023</v>
      </c>
      <c r="D43" s="81">
        <v>25</v>
      </c>
      <c r="E43" s="81">
        <v>11</v>
      </c>
      <c r="F43" s="71">
        <v>2</v>
      </c>
      <c r="G43" s="36">
        <v>0</v>
      </c>
      <c r="H43" s="81">
        <v>0</v>
      </c>
      <c r="I43" s="81">
        <v>0</v>
      </c>
      <c r="J43" s="81">
        <v>0</v>
      </c>
      <c r="K43" s="81">
        <v>0</v>
      </c>
      <c r="L43" s="37">
        <f t="shared" si="5"/>
        <v>0</v>
      </c>
      <c r="M43" s="81">
        <v>1</v>
      </c>
      <c r="N43" s="81">
        <v>0</v>
      </c>
      <c r="O43" s="81">
        <v>0</v>
      </c>
      <c r="P43" s="81">
        <v>0</v>
      </c>
      <c r="Q43" s="81">
        <v>0</v>
      </c>
      <c r="R43" s="81">
        <v>0</v>
      </c>
      <c r="S43" s="81">
        <v>0</v>
      </c>
      <c r="T43" s="81">
        <v>0</v>
      </c>
      <c r="U43" s="81">
        <v>4</v>
      </c>
      <c r="V43" s="81">
        <v>0</v>
      </c>
      <c r="W43" s="82">
        <f t="shared" si="6"/>
        <v>5</v>
      </c>
      <c r="X43" s="38">
        <v>7</v>
      </c>
      <c r="Y43" s="81">
        <v>141</v>
      </c>
      <c r="Z43" s="81">
        <v>1</v>
      </c>
      <c r="AA43" s="81">
        <v>0</v>
      </c>
      <c r="AB43" s="81">
        <v>0</v>
      </c>
      <c r="AC43" s="81">
        <v>0</v>
      </c>
      <c r="AD43" s="81">
        <v>0</v>
      </c>
      <c r="AE43" s="81">
        <v>0</v>
      </c>
      <c r="AF43" s="81">
        <v>0</v>
      </c>
      <c r="AG43" s="81">
        <v>0</v>
      </c>
      <c r="AH43" s="39">
        <f t="shared" si="7"/>
        <v>149</v>
      </c>
      <c r="AI43" s="81">
        <v>1</v>
      </c>
      <c r="AJ43" s="81">
        <v>0</v>
      </c>
      <c r="AK43" s="37">
        <f t="shared" si="8"/>
        <v>1</v>
      </c>
      <c r="AL43" s="81">
        <v>0</v>
      </c>
      <c r="AM43" s="81">
        <v>0</v>
      </c>
      <c r="AN43" s="39">
        <f t="shared" si="9"/>
        <v>0</v>
      </c>
      <c r="AQ43" s="1"/>
    </row>
    <row r="44" spans="1:45" ht="51.75" customHeight="1" x14ac:dyDescent="0.25">
      <c r="A44" s="80" t="s">
        <v>167</v>
      </c>
      <c r="B44" s="7" t="s">
        <v>32</v>
      </c>
      <c r="C44" s="35">
        <v>2017</v>
      </c>
      <c r="D44" s="81">
        <v>39</v>
      </c>
      <c r="E44" s="81">
        <v>122</v>
      </c>
      <c r="F44" s="71">
        <v>27</v>
      </c>
      <c r="G44" s="36">
        <v>5</v>
      </c>
      <c r="H44" s="81">
        <v>0</v>
      </c>
      <c r="I44" s="81">
        <v>0</v>
      </c>
      <c r="J44" s="81">
        <v>0</v>
      </c>
      <c r="K44" s="81">
        <v>0</v>
      </c>
      <c r="L44" s="37">
        <f t="shared" si="5"/>
        <v>0</v>
      </c>
      <c r="M44" s="81">
        <v>31</v>
      </c>
      <c r="N44" s="81">
        <v>0</v>
      </c>
      <c r="O44" s="81">
        <v>3</v>
      </c>
      <c r="P44" s="81">
        <v>1</v>
      </c>
      <c r="Q44" s="81">
        <v>0</v>
      </c>
      <c r="R44" s="81">
        <v>0</v>
      </c>
      <c r="S44" s="81">
        <v>0</v>
      </c>
      <c r="T44" s="81">
        <v>0</v>
      </c>
      <c r="U44" s="81">
        <v>0</v>
      </c>
      <c r="V44" s="81">
        <v>0</v>
      </c>
      <c r="W44" s="82">
        <f t="shared" si="6"/>
        <v>35</v>
      </c>
      <c r="X44" s="38">
        <v>0</v>
      </c>
      <c r="Y44" s="81">
        <v>10</v>
      </c>
      <c r="Z44" s="81">
        <v>0</v>
      </c>
      <c r="AA44" s="81">
        <v>0</v>
      </c>
      <c r="AB44" s="81">
        <v>0</v>
      </c>
      <c r="AC44" s="81">
        <v>0</v>
      </c>
      <c r="AD44" s="81">
        <v>0</v>
      </c>
      <c r="AE44" s="81">
        <v>0</v>
      </c>
      <c r="AF44" s="81">
        <v>0</v>
      </c>
      <c r="AG44" s="81">
        <v>0</v>
      </c>
      <c r="AH44" s="39">
        <f t="shared" si="7"/>
        <v>10</v>
      </c>
      <c r="AI44" s="81">
        <v>0</v>
      </c>
      <c r="AJ44" s="81">
        <v>0</v>
      </c>
      <c r="AK44" s="37">
        <f t="shared" si="8"/>
        <v>0</v>
      </c>
      <c r="AL44" s="81">
        <v>0</v>
      </c>
      <c r="AM44" s="81">
        <v>0</v>
      </c>
      <c r="AN44" s="39">
        <f t="shared" si="9"/>
        <v>0</v>
      </c>
    </row>
    <row r="45" spans="1:45" ht="27.75" customHeight="1" x14ac:dyDescent="0.25">
      <c r="A45" s="80" t="s">
        <v>34</v>
      </c>
      <c r="B45" s="7" t="s">
        <v>33</v>
      </c>
      <c r="C45" s="43">
        <v>2025</v>
      </c>
      <c r="D45" s="81">
        <v>3</v>
      </c>
      <c r="E45" s="81">
        <v>7</v>
      </c>
      <c r="F45" s="71">
        <v>49</v>
      </c>
      <c r="G45" s="36">
        <v>0</v>
      </c>
      <c r="H45" s="81">
        <v>0</v>
      </c>
      <c r="I45" s="81">
        <v>0</v>
      </c>
      <c r="J45" s="81">
        <v>0</v>
      </c>
      <c r="K45" s="81">
        <v>1</v>
      </c>
      <c r="L45" s="37">
        <f t="shared" si="5"/>
        <v>1</v>
      </c>
      <c r="M45" s="81">
        <v>1</v>
      </c>
      <c r="N45" s="81">
        <v>0</v>
      </c>
      <c r="O45" s="81">
        <v>0</v>
      </c>
      <c r="P45" s="81">
        <v>3</v>
      </c>
      <c r="Q45" s="81">
        <v>1</v>
      </c>
      <c r="R45" s="81">
        <v>0</v>
      </c>
      <c r="S45" s="81">
        <v>0</v>
      </c>
      <c r="T45" s="81">
        <v>1</v>
      </c>
      <c r="U45" s="81">
        <v>0</v>
      </c>
      <c r="V45" s="81">
        <v>2</v>
      </c>
      <c r="W45" s="82">
        <f t="shared" si="6"/>
        <v>8</v>
      </c>
      <c r="X45" s="38">
        <v>0</v>
      </c>
      <c r="Y45" s="81">
        <v>1</v>
      </c>
      <c r="Z45" s="81">
        <v>0</v>
      </c>
      <c r="AA45" s="81">
        <v>0</v>
      </c>
      <c r="AB45" s="81">
        <v>0</v>
      </c>
      <c r="AC45" s="81">
        <v>0</v>
      </c>
      <c r="AD45" s="81">
        <v>0</v>
      </c>
      <c r="AE45" s="81">
        <v>0</v>
      </c>
      <c r="AF45" s="81">
        <v>0</v>
      </c>
      <c r="AG45" s="81">
        <v>0</v>
      </c>
      <c r="AH45" s="39">
        <f t="shared" si="7"/>
        <v>1</v>
      </c>
      <c r="AI45" s="81">
        <v>0</v>
      </c>
      <c r="AJ45" s="81">
        <v>0</v>
      </c>
      <c r="AK45" s="37">
        <f t="shared" si="8"/>
        <v>0</v>
      </c>
      <c r="AL45" s="81">
        <v>2</v>
      </c>
      <c r="AM45" s="81">
        <v>31</v>
      </c>
      <c r="AN45" s="39">
        <f t="shared" si="9"/>
        <v>33</v>
      </c>
      <c r="AP45" s="1"/>
    </row>
    <row r="46" spans="1:45" ht="51" customHeight="1" x14ac:dyDescent="0.25">
      <c r="A46" s="80" t="s">
        <v>38</v>
      </c>
      <c r="B46" s="7" t="s">
        <v>39</v>
      </c>
      <c r="C46" s="35">
        <v>2024</v>
      </c>
      <c r="D46" s="81">
        <v>19</v>
      </c>
      <c r="E46" s="81">
        <v>45</v>
      </c>
      <c r="F46" s="71">
        <v>38</v>
      </c>
      <c r="G46" s="36">
        <v>1</v>
      </c>
      <c r="H46" s="81">
        <v>0</v>
      </c>
      <c r="I46" s="81">
        <v>0</v>
      </c>
      <c r="J46" s="81">
        <v>0</v>
      </c>
      <c r="K46" s="81">
        <v>0</v>
      </c>
      <c r="L46" s="37">
        <f t="shared" si="5"/>
        <v>0</v>
      </c>
      <c r="M46" s="81">
        <v>0</v>
      </c>
      <c r="N46" s="81">
        <v>0</v>
      </c>
      <c r="O46" s="81">
        <v>0</v>
      </c>
      <c r="P46" s="81">
        <v>15</v>
      </c>
      <c r="Q46" s="81">
        <v>2</v>
      </c>
      <c r="R46" s="81">
        <v>0</v>
      </c>
      <c r="S46" s="81">
        <v>0</v>
      </c>
      <c r="T46" s="81">
        <v>0</v>
      </c>
      <c r="U46" s="81">
        <v>0</v>
      </c>
      <c r="V46" s="81">
        <v>0</v>
      </c>
      <c r="W46" s="82">
        <f t="shared" si="6"/>
        <v>17</v>
      </c>
      <c r="X46" s="38">
        <v>0</v>
      </c>
      <c r="Y46" s="81">
        <v>8</v>
      </c>
      <c r="Z46" s="81">
        <v>1</v>
      </c>
      <c r="AA46" s="81">
        <v>0</v>
      </c>
      <c r="AB46" s="81">
        <v>0</v>
      </c>
      <c r="AC46" s="81">
        <v>0</v>
      </c>
      <c r="AD46" s="81">
        <v>4</v>
      </c>
      <c r="AE46" s="81">
        <v>5</v>
      </c>
      <c r="AF46" s="81">
        <v>11</v>
      </c>
      <c r="AG46" s="81">
        <v>37</v>
      </c>
      <c r="AH46" s="39">
        <f t="shared" si="7"/>
        <v>66</v>
      </c>
      <c r="AI46" s="81">
        <v>1</v>
      </c>
      <c r="AJ46" s="81">
        <v>0</v>
      </c>
      <c r="AK46" s="37">
        <f t="shared" si="8"/>
        <v>1</v>
      </c>
      <c r="AL46" s="81">
        <v>0</v>
      </c>
      <c r="AM46" s="81">
        <v>1</v>
      </c>
      <c r="AN46" s="39">
        <f t="shared" si="9"/>
        <v>1</v>
      </c>
    </row>
    <row r="47" spans="1:45" ht="45" x14ac:dyDescent="0.25">
      <c r="A47" s="80" t="s">
        <v>40</v>
      </c>
      <c r="B47" s="7" t="s">
        <v>41</v>
      </c>
      <c r="C47" s="35">
        <v>2024</v>
      </c>
      <c r="D47" s="81">
        <v>133</v>
      </c>
      <c r="E47" s="81">
        <v>134</v>
      </c>
      <c r="F47" s="71">
        <v>13</v>
      </c>
      <c r="G47" s="36">
        <v>0</v>
      </c>
      <c r="H47" s="81">
        <v>0</v>
      </c>
      <c r="I47" s="81">
        <v>3</v>
      </c>
      <c r="J47" s="81">
        <v>0</v>
      </c>
      <c r="K47" s="81">
        <v>0</v>
      </c>
      <c r="L47" s="37">
        <f t="shared" si="5"/>
        <v>3</v>
      </c>
      <c r="M47" s="81">
        <v>0</v>
      </c>
      <c r="N47" s="81">
        <v>0</v>
      </c>
      <c r="O47" s="81">
        <v>0</v>
      </c>
      <c r="P47" s="81">
        <v>2</v>
      </c>
      <c r="Q47" s="81">
        <v>0</v>
      </c>
      <c r="R47" s="81">
        <v>0</v>
      </c>
      <c r="S47" s="81">
        <v>0</v>
      </c>
      <c r="T47" s="81">
        <v>1</v>
      </c>
      <c r="U47" s="81">
        <v>0</v>
      </c>
      <c r="V47" s="81">
        <v>0</v>
      </c>
      <c r="W47" s="82">
        <f t="shared" si="6"/>
        <v>3</v>
      </c>
      <c r="X47" s="38">
        <v>0</v>
      </c>
      <c r="Y47" s="81">
        <v>5</v>
      </c>
      <c r="Z47" s="81">
        <v>1</v>
      </c>
      <c r="AA47" s="81">
        <v>0</v>
      </c>
      <c r="AB47" s="81">
        <v>0</v>
      </c>
      <c r="AC47" s="81">
        <v>0</v>
      </c>
      <c r="AD47" s="81">
        <v>0</v>
      </c>
      <c r="AE47" s="81">
        <v>0</v>
      </c>
      <c r="AF47" s="81">
        <v>6</v>
      </c>
      <c r="AG47" s="81">
        <v>2</v>
      </c>
      <c r="AH47" s="39">
        <f t="shared" si="7"/>
        <v>14</v>
      </c>
      <c r="AI47" s="81">
        <v>91</v>
      </c>
      <c r="AJ47" s="81">
        <v>65</v>
      </c>
      <c r="AK47" s="37">
        <f t="shared" si="8"/>
        <v>156</v>
      </c>
      <c r="AL47" s="81">
        <v>0</v>
      </c>
      <c r="AM47" s="81">
        <v>0</v>
      </c>
      <c r="AN47" s="39">
        <f t="shared" si="9"/>
        <v>0</v>
      </c>
    </row>
    <row r="48" spans="1:45" ht="60" x14ac:dyDescent="0.25">
      <c r="A48" s="80" t="s">
        <v>42</v>
      </c>
      <c r="B48" s="7" t="s">
        <v>43</v>
      </c>
      <c r="C48" s="35">
        <v>2025</v>
      </c>
      <c r="D48" s="81">
        <v>19</v>
      </c>
      <c r="E48" s="81">
        <v>57</v>
      </c>
      <c r="F48" s="71">
        <v>65</v>
      </c>
      <c r="G48" s="36">
        <v>0</v>
      </c>
      <c r="H48" s="81">
        <v>5</v>
      </c>
      <c r="I48" s="81">
        <v>0</v>
      </c>
      <c r="J48" s="81">
        <v>0</v>
      </c>
      <c r="K48" s="81">
        <v>0</v>
      </c>
      <c r="L48" s="37">
        <f t="shared" si="5"/>
        <v>5</v>
      </c>
      <c r="M48" s="81">
        <v>0</v>
      </c>
      <c r="N48" s="81">
        <v>0</v>
      </c>
      <c r="O48" s="81">
        <v>6</v>
      </c>
      <c r="P48" s="81">
        <v>0</v>
      </c>
      <c r="Q48" s="81">
        <v>0</v>
      </c>
      <c r="R48" s="81">
        <v>0</v>
      </c>
      <c r="S48" s="81">
        <v>0</v>
      </c>
      <c r="T48" s="81">
        <v>0</v>
      </c>
      <c r="U48" s="81">
        <v>0</v>
      </c>
      <c r="V48" s="81">
        <v>0</v>
      </c>
      <c r="W48" s="82">
        <f t="shared" si="6"/>
        <v>6</v>
      </c>
      <c r="X48" s="38">
        <v>0</v>
      </c>
      <c r="Y48" s="81">
        <v>15</v>
      </c>
      <c r="Z48" s="81">
        <v>0</v>
      </c>
      <c r="AA48" s="81">
        <v>0</v>
      </c>
      <c r="AB48" s="81">
        <v>0</v>
      </c>
      <c r="AC48" s="81">
        <v>0</v>
      </c>
      <c r="AD48" s="81">
        <v>0</v>
      </c>
      <c r="AE48" s="81">
        <v>0</v>
      </c>
      <c r="AF48" s="81">
        <v>12</v>
      </c>
      <c r="AG48" s="81">
        <v>8</v>
      </c>
      <c r="AH48" s="39">
        <f t="shared" si="7"/>
        <v>35</v>
      </c>
      <c r="AI48" s="81">
        <v>0</v>
      </c>
      <c r="AJ48" s="81">
        <v>0</v>
      </c>
      <c r="AK48" s="37">
        <f t="shared" si="8"/>
        <v>0</v>
      </c>
      <c r="AL48" s="81">
        <v>13</v>
      </c>
      <c r="AM48" s="81">
        <v>4</v>
      </c>
      <c r="AN48" s="39">
        <f t="shared" si="9"/>
        <v>17</v>
      </c>
    </row>
    <row r="49" spans="1:40" ht="45" x14ac:dyDescent="0.25">
      <c r="A49" s="80" t="s">
        <v>44</v>
      </c>
      <c r="B49" s="7" t="s">
        <v>45</v>
      </c>
      <c r="C49" s="35">
        <v>2025</v>
      </c>
      <c r="D49" s="81">
        <v>10</v>
      </c>
      <c r="E49" s="81">
        <v>36</v>
      </c>
      <c r="F49" s="71">
        <v>8</v>
      </c>
      <c r="G49" s="36">
        <v>1</v>
      </c>
      <c r="H49" s="81">
        <v>26</v>
      </c>
      <c r="I49" s="81">
        <v>8</v>
      </c>
      <c r="J49" s="81">
        <v>0</v>
      </c>
      <c r="K49" s="81">
        <v>0</v>
      </c>
      <c r="L49" s="37">
        <f t="shared" si="5"/>
        <v>34</v>
      </c>
      <c r="M49" s="81">
        <v>0</v>
      </c>
      <c r="N49" s="81">
        <v>0</v>
      </c>
      <c r="O49" s="81">
        <v>1</v>
      </c>
      <c r="P49" s="81">
        <v>0</v>
      </c>
      <c r="Q49" s="81">
        <v>0</v>
      </c>
      <c r="R49" s="81">
        <v>0</v>
      </c>
      <c r="S49" s="81">
        <v>0</v>
      </c>
      <c r="T49" s="81">
        <v>0</v>
      </c>
      <c r="U49" s="81">
        <v>0</v>
      </c>
      <c r="V49" s="81">
        <v>0</v>
      </c>
      <c r="W49" s="82">
        <f t="shared" si="6"/>
        <v>1</v>
      </c>
      <c r="X49" s="38">
        <v>0</v>
      </c>
      <c r="Y49" s="81">
        <v>5</v>
      </c>
      <c r="Z49" s="81">
        <v>0</v>
      </c>
      <c r="AA49" s="81">
        <v>0</v>
      </c>
      <c r="AB49" s="81">
        <v>0</v>
      </c>
      <c r="AC49" s="81">
        <v>0</v>
      </c>
      <c r="AD49" s="81">
        <v>0</v>
      </c>
      <c r="AE49" s="81">
        <v>0</v>
      </c>
      <c r="AF49" s="81">
        <v>0</v>
      </c>
      <c r="AG49" s="81">
        <v>0</v>
      </c>
      <c r="AH49" s="39">
        <f t="shared" si="7"/>
        <v>5</v>
      </c>
      <c r="AI49" s="81">
        <v>0</v>
      </c>
      <c r="AJ49" s="81">
        <v>0</v>
      </c>
      <c r="AK49" s="37">
        <f t="shared" si="8"/>
        <v>0</v>
      </c>
      <c r="AL49" s="81">
        <v>0</v>
      </c>
      <c r="AM49" s="81">
        <v>3</v>
      </c>
      <c r="AN49" s="39">
        <f t="shared" si="9"/>
        <v>3</v>
      </c>
    </row>
    <row r="50" spans="1:40" ht="30" customHeight="1" x14ac:dyDescent="0.25">
      <c r="A50" s="80" t="s">
        <v>46</v>
      </c>
      <c r="B50" s="7" t="s">
        <v>47</v>
      </c>
      <c r="C50" s="35">
        <v>2025</v>
      </c>
      <c r="D50" s="81">
        <v>78</v>
      </c>
      <c r="E50" s="81">
        <v>251</v>
      </c>
      <c r="F50" s="71">
        <v>235</v>
      </c>
      <c r="G50" s="36">
        <v>3</v>
      </c>
      <c r="H50" s="81">
        <v>50</v>
      </c>
      <c r="I50" s="81">
        <v>6</v>
      </c>
      <c r="J50" s="81">
        <v>2</v>
      </c>
      <c r="K50" s="81"/>
      <c r="L50" s="37">
        <f t="shared" si="5"/>
        <v>58</v>
      </c>
      <c r="M50" s="81">
        <v>0</v>
      </c>
      <c r="N50" s="81">
        <v>15</v>
      </c>
      <c r="O50" s="81">
        <v>5</v>
      </c>
      <c r="P50" s="81">
        <v>4</v>
      </c>
      <c r="Q50" s="81">
        <v>1</v>
      </c>
      <c r="R50" s="81">
        <v>0</v>
      </c>
      <c r="S50" s="81">
        <v>29</v>
      </c>
      <c r="T50" s="81">
        <v>0</v>
      </c>
      <c r="U50" s="81">
        <v>0</v>
      </c>
      <c r="V50" s="81">
        <v>0</v>
      </c>
      <c r="W50" s="82">
        <f t="shared" si="6"/>
        <v>54</v>
      </c>
      <c r="X50" s="38">
        <v>8</v>
      </c>
      <c r="Y50" s="81">
        <v>40</v>
      </c>
      <c r="Z50" s="81">
        <v>2</v>
      </c>
      <c r="AA50" s="81">
        <v>2</v>
      </c>
      <c r="AB50" s="81">
        <v>0</v>
      </c>
      <c r="AC50" s="81">
        <v>0</v>
      </c>
      <c r="AD50" s="81">
        <v>0</v>
      </c>
      <c r="AE50" s="81">
        <v>0</v>
      </c>
      <c r="AF50" s="81">
        <v>0</v>
      </c>
      <c r="AG50" s="81">
        <v>0</v>
      </c>
      <c r="AH50" s="39">
        <f t="shared" si="7"/>
        <v>52</v>
      </c>
      <c r="AI50" s="81">
        <v>70</v>
      </c>
      <c r="AJ50" s="81">
        <v>123</v>
      </c>
      <c r="AK50" s="37">
        <f t="shared" si="8"/>
        <v>193</v>
      </c>
      <c r="AL50" s="81">
        <v>0</v>
      </c>
      <c r="AM50" s="81">
        <v>1</v>
      </c>
      <c r="AN50" s="39">
        <f t="shared" si="9"/>
        <v>1</v>
      </c>
    </row>
    <row r="51" spans="1:40" ht="42" customHeight="1" x14ac:dyDescent="0.25">
      <c r="A51" s="80" t="s">
        <v>50</v>
      </c>
      <c r="B51" s="7" t="s">
        <v>51</v>
      </c>
      <c r="C51" s="35">
        <v>2025</v>
      </c>
      <c r="D51" s="81">
        <v>4</v>
      </c>
      <c r="E51" s="81">
        <v>4</v>
      </c>
      <c r="F51" s="71">
        <v>25</v>
      </c>
      <c r="G51" s="36">
        <v>0</v>
      </c>
      <c r="H51" s="81">
        <v>0</v>
      </c>
      <c r="I51" s="81">
        <v>0</v>
      </c>
      <c r="J51" s="81">
        <v>0</v>
      </c>
      <c r="K51" s="81">
        <v>0</v>
      </c>
      <c r="L51" s="37">
        <f t="shared" si="5"/>
        <v>0</v>
      </c>
      <c r="M51" s="81">
        <v>0</v>
      </c>
      <c r="N51" s="81">
        <v>0</v>
      </c>
      <c r="O51" s="81">
        <v>0</v>
      </c>
      <c r="P51" s="81">
        <v>0</v>
      </c>
      <c r="Q51" s="81">
        <v>0</v>
      </c>
      <c r="R51" s="81">
        <v>3</v>
      </c>
      <c r="S51" s="81">
        <v>0</v>
      </c>
      <c r="T51" s="81">
        <v>0</v>
      </c>
      <c r="U51" s="81">
        <v>0</v>
      </c>
      <c r="V51" s="81">
        <v>0</v>
      </c>
      <c r="W51" s="82">
        <f t="shared" si="6"/>
        <v>3</v>
      </c>
      <c r="X51" s="38">
        <v>0</v>
      </c>
      <c r="Y51" s="81">
        <v>0</v>
      </c>
      <c r="Z51" s="81">
        <v>0</v>
      </c>
      <c r="AA51" s="81">
        <v>0</v>
      </c>
      <c r="AB51" s="81">
        <v>0</v>
      </c>
      <c r="AC51" s="81">
        <v>0</v>
      </c>
      <c r="AD51" s="81">
        <v>0</v>
      </c>
      <c r="AE51" s="81">
        <v>0</v>
      </c>
      <c r="AF51" s="81">
        <v>15</v>
      </c>
      <c r="AG51" s="81">
        <v>0</v>
      </c>
      <c r="AH51" s="39">
        <f t="shared" si="7"/>
        <v>15</v>
      </c>
      <c r="AI51" s="81">
        <v>0</v>
      </c>
      <c r="AJ51" s="81">
        <v>0</v>
      </c>
      <c r="AK51" s="37">
        <f t="shared" si="8"/>
        <v>0</v>
      </c>
      <c r="AL51" s="81">
        <v>0</v>
      </c>
      <c r="AM51" s="81">
        <v>0</v>
      </c>
      <c r="AN51" s="39">
        <f t="shared" si="9"/>
        <v>0</v>
      </c>
    </row>
    <row r="52" spans="1:40" ht="45" x14ac:dyDescent="0.25">
      <c r="A52" s="80" t="s">
        <v>53</v>
      </c>
      <c r="B52" s="7" t="s">
        <v>54</v>
      </c>
      <c r="C52" s="35">
        <v>2025</v>
      </c>
      <c r="D52" s="81">
        <v>3</v>
      </c>
      <c r="E52" s="81">
        <v>1</v>
      </c>
      <c r="F52" s="71">
        <v>143</v>
      </c>
      <c r="G52" s="36">
        <v>0</v>
      </c>
      <c r="H52" s="81">
        <v>0</v>
      </c>
      <c r="I52" s="81">
        <v>0</v>
      </c>
      <c r="J52" s="81">
        <v>0</v>
      </c>
      <c r="K52" s="81">
        <v>0</v>
      </c>
      <c r="L52" s="37">
        <f t="shared" si="5"/>
        <v>0</v>
      </c>
      <c r="M52" s="81">
        <v>0</v>
      </c>
      <c r="N52" s="81">
        <v>0</v>
      </c>
      <c r="O52" s="81">
        <v>1</v>
      </c>
      <c r="P52" s="81">
        <v>1</v>
      </c>
      <c r="Q52" s="81">
        <v>0</v>
      </c>
      <c r="R52" s="81">
        <v>0</v>
      </c>
      <c r="S52" s="81">
        <v>1</v>
      </c>
      <c r="T52" s="81">
        <v>0</v>
      </c>
      <c r="U52" s="81">
        <v>0</v>
      </c>
      <c r="V52" s="81">
        <v>0</v>
      </c>
      <c r="W52" s="82">
        <f t="shared" si="6"/>
        <v>3</v>
      </c>
      <c r="X52" s="38">
        <v>0</v>
      </c>
      <c r="Y52" s="81">
        <v>15</v>
      </c>
      <c r="Z52" s="81">
        <v>0</v>
      </c>
      <c r="AA52" s="81">
        <v>0</v>
      </c>
      <c r="AB52" s="81">
        <v>0</v>
      </c>
      <c r="AC52" s="81">
        <v>0</v>
      </c>
      <c r="AD52" s="81">
        <v>0</v>
      </c>
      <c r="AE52" s="81">
        <v>0</v>
      </c>
      <c r="AF52" s="81">
        <v>27</v>
      </c>
      <c r="AG52" s="87">
        <v>1</v>
      </c>
      <c r="AH52" s="39">
        <f t="shared" si="7"/>
        <v>43</v>
      </c>
      <c r="AI52" s="81">
        <v>0</v>
      </c>
      <c r="AJ52" s="81">
        <v>0</v>
      </c>
      <c r="AK52" s="37">
        <f t="shared" si="8"/>
        <v>0</v>
      </c>
      <c r="AL52" s="81">
        <v>3</v>
      </c>
      <c r="AM52" s="81">
        <v>0</v>
      </c>
      <c r="AN52" s="39">
        <f t="shared" si="9"/>
        <v>3</v>
      </c>
    </row>
    <row r="53" spans="1:40" ht="60" x14ac:dyDescent="0.25">
      <c r="A53" s="80" t="s">
        <v>55</v>
      </c>
      <c r="B53" s="7" t="s">
        <v>56</v>
      </c>
      <c r="C53" s="35">
        <v>2025</v>
      </c>
      <c r="D53" s="81">
        <v>4</v>
      </c>
      <c r="E53" s="81">
        <v>13</v>
      </c>
      <c r="F53" s="71">
        <v>5</v>
      </c>
      <c r="G53" s="36">
        <v>0</v>
      </c>
      <c r="H53" s="81">
        <v>0</v>
      </c>
      <c r="I53" s="81">
        <v>0</v>
      </c>
      <c r="J53" s="81">
        <v>0</v>
      </c>
      <c r="K53" s="81">
        <v>2</v>
      </c>
      <c r="L53" s="37">
        <f t="shared" si="5"/>
        <v>2</v>
      </c>
      <c r="M53" s="81">
        <v>0</v>
      </c>
      <c r="N53" s="81">
        <v>0</v>
      </c>
      <c r="O53" s="81">
        <v>1</v>
      </c>
      <c r="P53" s="81">
        <v>0</v>
      </c>
      <c r="Q53" s="81">
        <v>0</v>
      </c>
      <c r="R53" s="81">
        <v>0</v>
      </c>
      <c r="S53" s="81">
        <v>0</v>
      </c>
      <c r="T53" s="81">
        <v>0</v>
      </c>
      <c r="U53" s="81">
        <v>0</v>
      </c>
      <c r="V53" s="81">
        <v>0</v>
      </c>
      <c r="W53" s="82">
        <f t="shared" si="6"/>
        <v>1</v>
      </c>
      <c r="X53" s="38">
        <v>0</v>
      </c>
      <c r="Y53" s="81">
        <v>24</v>
      </c>
      <c r="Z53" s="81">
        <v>0</v>
      </c>
      <c r="AA53" s="81">
        <v>0</v>
      </c>
      <c r="AB53" s="81">
        <v>0</v>
      </c>
      <c r="AC53" s="81">
        <v>0</v>
      </c>
      <c r="AD53" s="81">
        <v>0</v>
      </c>
      <c r="AE53" s="81">
        <v>0</v>
      </c>
      <c r="AF53" s="81">
        <v>0</v>
      </c>
      <c r="AG53" s="81">
        <v>0</v>
      </c>
      <c r="AH53" s="39">
        <f t="shared" si="7"/>
        <v>24</v>
      </c>
      <c r="AI53" s="81">
        <v>1</v>
      </c>
      <c r="AJ53" s="81">
        <v>0</v>
      </c>
      <c r="AK53" s="37">
        <f t="shared" si="8"/>
        <v>1</v>
      </c>
      <c r="AL53" s="81">
        <v>0</v>
      </c>
      <c r="AM53" s="81">
        <v>0</v>
      </c>
      <c r="AN53" s="39">
        <f t="shared" si="9"/>
        <v>0</v>
      </c>
    </row>
    <row r="54" spans="1:40" ht="29.25" customHeight="1" x14ac:dyDescent="0.25">
      <c r="A54" s="80" t="s">
        <v>58</v>
      </c>
      <c r="B54" s="7" t="s">
        <v>59</v>
      </c>
      <c r="C54" s="35">
        <v>2025</v>
      </c>
      <c r="D54" s="81">
        <v>8</v>
      </c>
      <c r="E54" s="81">
        <v>7</v>
      </c>
      <c r="F54" s="71">
        <v>28</v>
      </c>
      <c r="G54" s="36">
        <v>0</v>
      </c>
      <c r="H54" s="81">
        <v>0</v>
      </c>
      <c r="I54" s="81">
        <v>0</v>
      </c>
      <c r="J54" s="81">
        <v>0</v>
      </c>
      <c r="K54" s="81">
        <v>0</v>
      </c>
      <c r="L54" s="37">
        <f t="shared" si="5"/>
        <v>0</v>
      </c>
      <c r="M54" s="81">
        <v>0</v>
      </c>
      <c r="N54" s="81">
        <v>0</v>
      </c>
      <c r="O54" s="81">
        <v>1</v>
      </c>
      <c r="P54" s="81">
        <v>3</v>
      </c>
      <c r="Q54" s="81">
        <v>0</v>
      </c>
      <c r="R54" s="81">
        <v>0</v>
      </c>
      <c r="S54" s="81">
        <v>0</v>
      </c>
      <c r="T54" s="81">
        <v>0</v>
      </c>
      <c r="U54" s="81">
        <v>0</v>
      </c>
      <c r="V54" s="81">
        <v>0</v>
      </c>
      <c r="W54" s="82">
        <f t="shared" si="6"/>
        <v>4</v>
      </c>
      <c r="X54" s="38">
        <v>0</v>
      </c>
      <c r="Y54" s="81">
        <v>7</v>
      </c>
      <c r="Z54" s="81">
        <v>0</v>
      </c>
      <c r="AA54" s="81">
        <v>0</v>
      </c>
      <c r="AB54" s="81">
        <v>0</v>
      </c>
      <c r="AC54" s="81">
        <v>0</v>
      </c>
      <c r="AD54" s="81">
        <v>0</v>
      </c>
      <c r="AE54" s="81">
        <v>0</v>
      </c>
      <c r="AF54" s="81">
        <v>3</v>
      </c>
      <c r="AG54" s="81">
        <v>0</v>
      </c>
      <c r="AH54" s="39">
        <f t="shared" si="7"/>
        <v>10</v>
      </c>
      <c r="AI54" s="81">
        <v>0</v>
      </c>
      <c r="AJ54" s="81">
        <v>0</v>
      </c>
      <c r="AK54" s="37">
        <f t="shared" si="8"/>
        <v>0</v>
      </c>
      <c r="AL54" s="81">
        <v>11</v>
      </c>
      <c r="AM54" s="81">
        <v>0</v>
      </c>
      <c r="AN54" s="39">
        <f t="shared" si="9"/>
        <v>11</v>
      </c>
    </row>
    <row r="55" spans="1:40" ht="60" x14ac:dyDescent="0.25">
      <c r="A55" s="80" t="s">
        <v>60</v>
      </c>
      <c r="B55" s="7" t="s">
        <v>61</v>
      </c>
      <c r="C55" s="35">
        <v>2025</v>
      </c>
      <c r="D55" s="81">
        <v>0</v>
      </c>
      <c r="E55" s="81">
        <v>20</v>
      </c>
      <c r="F55" s="71">
        <v>98</v>
      </c>
      <c r="G55" s="36">
        <v>0</v>
      </c>
      <c r="H55" s="81">
        <v>0</v>
      </c>
      <c r="I55" s="81">
        <v>0</v>
      </c>
      <c r="J55" s="81">
        <v>0</v>
      </c>
      <c r="K55" s="81">
        <v>0</v>
      </c>
      <c r="L55" s="37">
        <f t="shared" si="5"/>
        <v>0</v>
      </c>
      <c r="M55" s="81">
        <v>0</v>
      </c>
      <c r="N55" s="81">
        <v>0</v>
      </c>
      <c r="O55" s="81">
        <v>4</v>
      </c>
      <c r="P55" s="81">
        <v>3</v>
      </c>
      <c r="Q55" s="81">
        <v>0</v>
      </c>
      <c r="R55" s="81">
        <v>0</v>
      </c>
      <c r="S55" s="81">
        <v>0</v>
      </c>
      <c r="T55" s="81">
        <v>0</v>
      </c>
      <c r="U55" s="81">
        <v>0</v>
      </c>
      <c r="V55" s="81">
        <v>0</v>
      </c>
      <c r="W55" s="82">
        <f t="shared" si="6"/>
        <v>7</v>
      </c>
      <c r="X55" s="38">
        <v>1</v>
      </c>
      <c r="Y55" s="81">
        <v>0</v>
      </c>
      <c r="Z55" s="81">
        <v>0</v>
      </c>
      <c r="AA55" s="81">
        <v>0</v>
      </c>
      <c r="AB55" s="81">
        <v>0</v>
      </c>
      <c r="AC55" s="81">
        <v>0</v>
      </c>
      <c r="AD55" s="81">
        <v>0</v>
      </c>
      <c r="AE55" s="81">
        <v>0</v>
      </c>
      <c r="AF55" s="81">
        <v>3</v>
      </c>
      <c r="AG55" s="81">
        <v>0</v>
      </c>
      <c r="AH55" s="39">
        <f t="shared" si="7"/>
        <v>4</v>
      </c>
      <c r="AI55" s="81">
        <v>0</v>
      </c>
      <c r="AJ55" s="81">
        <v>0</v>
      </c>
      <c r="AK55" s="37">
        <f t="shared" si="8"/>
        <v>0</v>
      </c>
      <c r="AL55" s="81">
        <v>3</v>
      </c>
      <c r="AM55" s="81">
        <v>1</v>
      </c>
      <c r="AN55" s="39">
        <f t="shared" si="9"/>
        <v>4</v>
      </c>
    </row>
    <row r="56" spans="1:40" ht="40.5" customHeight="1" x14ac:dyDescent="0.25">
      <c r="A56" s="80" t="s">
        <v>174</v>
      </c>
      <c r="B56" s="1" t="s">
        <v>175</v>
      </c>
      <c r="C56" s="2">
        <v>2022</v>
      </c>
      <c r="D56" s="1">
        <v>14</v>
      </c>
      <c r="E56" s="1">
        <v>10</v>
      </c>
      <c r="F56" s="72">
        <v>11</v>
      </c>
      <c r="G56" s="19">
        <v>0</v>
      </c>
      <c r="H56" s="1">
        <v>0</v>
      </c>
      <c r="I56" s="1">
        <v>0</v>
      </c>
      <c r="J56" s="1">
        <v>0</v>
      </c>
      <c r="K56" s="1">
        <v>0</v>
      </c>
      <c r="L56" s="9">
        <f t="shared" si="5"/>
        <v>0</v>
      </c>
      <c r="M56" s="1">
        <v>8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f t="shared" si="6"/>
        <v>8</v>
      </c>
      <c r="X56" s="13">
        <v>0</v>
      </c>
      <c r="Y56" s="1">
        <v>41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39">
        <f t="shared" si="7"/>
        <v>41</v>
      </c>
      <c r="AI56" s="88">
        <v>1</v>
      </c>
      <c r="AJ56" s="1">
        <v>0</v>
      </c>
      <c r="AK56" s="9">
        <f t="shared" si="8"/>
        <v>1</v>
      </c>
      <c r="AL56" s="1">
        <v>0</v>
      </c>
      <c r="AM56" s="1">
        <v>0</v>
      </c>
      <c r="AN56" s="11">
        <f t="shared" si="9"/>
        <v>0</v>
      </c>
    </row>
    <row r="57" spans="1:40" ht="45.75" thickBot="1" x14ac:dyDescent="0.3">
      <c r="A57" s="89" t="s">
        <v>178</v>
      </c>
      <c r="B57" s="90" t="s">
        <v>177</v>
      </c>
      <c r="C57" s="91">
        <v>2009</v>
      </c>
      <c r="D57" s="10">
        <v>11</v>
      </c>
      <c r="E57" s="10">
        <v>22</v>
      </c>
      <c r="F57" s="92">
        <v>6</v>
      </c>
      <c r="G57" s="18">
        <v>1</v>
      </c>
      <c r="H57" s="10">
        <v>0</v>
      </c>
      <c r="I57" s="10">
        <v>2</v>
      </c>
      <c r="J57" s="10">
        <v>0</v>
      </c>
      <c r="K57" s="10">
        <v>1</v>
      </c>
      <c r="L57" s="93">
        <f t="shared" si="5"/>
        <v>3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10">
        <f t="shared" si="6"/>
        <v>0</v>
      </c>
      <c r="X57" s="94">
        <v>0</v>
      </c>
      <c r="Y57" s="10">
        <v>0</v>
      </c>
      <c r="Z57" s="10">
        <v>0</v>
      </c>
      <c r="AA57" s="10">
        <v>0</v>
      </c>
      <c r="AB57" s="10">
        <v>8</v>
      </c>
      <c r="AC57" s="10">
        <v>12</v>
      </c>
      <c r="AD57" s="10">
        <v>0</v>
      </c>
      <c r="AE57" s="10">
        <v>0</v>
      </c>
      <c r="AF57" s="10">
        <v>0</v>
      </c>
      <c r="AG57" s="95">
        <v>2</v>
      </c>
      <c r="AH57" s="96">
        <f t="shared" si="7"/>
        <v>22</v>
      </c>
      <c r="AI57" s="10">
        <v>0</v>
      </c>
      <c r="AJ57" s="10">
        <v>0</v>
      </c>
      <c r="AK57" s="93">
        <f t="shared" si="8"/>
        <v>0</v>
      </c>
      <c r="AL57" s="10">
        <v>0</v>
      </c>
      <c r="AM57" s="10">
        <v>3</v>
      </c>
      <c r="AN57" s="96">
        <f t="shared" si="9"/>
        <v>3</v>
      </c>
    </row>
    <row r="58" spans="1:40" ht="28.5" customHeight="1" thickBot="1" x14ac:dyDescent="0.3">
      <c r="A58" s="3"/>
      <c r="C58" s="2"/>
    </row>
    <row r="59" spans="1:40" ht="35.25" customHeight="1" x14ac:dyDescent="0.25">
      <c r="A59" s="103" t="s">
        <v>148</v>
      </c>
      <c r="B59" s="102"/>
      <c r="C59" s="102"/>
      <c r="D59" s="97">
        <f t="shared" ref="D59:AN59" si="10">SUM(D3:D57)</f>
        <v>844</v>
      </c>
      <c r="E59" s="97">
        <f t="shared" si="10"/>
        <v>2572</v>
      </c>
      <c r="F59" s="97">
        <f t="shared" si="10"/>
        <v>2048</v>
      </c>
      <c r="G59" s="97">
        <f t="shared" si="10"/>
        <v>273</v>
      </c>
      <c r="H59" s="97">
        <f t="shared" si="10"/>
        <v>318</v>
      </c>
      <c r="I59" s="97">
        <f t="shared" si="10"/>
        <v>57</v>
      </c>
      <c r="J59" s="97">
        <f t="shared" si="10"/>
        <v>7</v>
      </c>
      <c r="K59" s="97">
        <f t="shared" si="10"/>
        <v>6</v>
      </c>
      <c r="L59" s="97">
        <f t="shared" si="10"/>
        <v>388</v>
      </c>
      <c r="M59" s="97">
        <f t="shared" si="10"/>
        <v>41</v>
      </c>
      <c r="N59" s="97">
        <f t="shared" si="10"/>
        <v>64</v>
      </c>
      <c r="O59" s="97">
        <f t="shared" si="10"/>
        <v>114</v>
      </c>
      <c r="P59" s="97">
        <f t="shared" si="10"/>
        <v>61</v>
      </c>
      <c r="Q59" s="97">
        <f t="shared" si="10"/>
        <v>8</v>
      </c>
      <c r="R59" s="97">
        <f t="shared" si="10"/>
        <v>3</v>
      </c>
      <c r="S59" s="97">
        <f t="shared" si="10"/>
        <v>38</v>
      </c>
      <c r="T59" s="97">
        <f t="shared" si="10"/>
        <v>27</v>
      </c>
      <c r="U59" s="97">
        <f t="shared" si="10"/>
        <v>4</v>
      </c>
      <c r="V59" s="97">
        <f t="shared" si="10"/>
        <v>7</v>
      </c>
      <c r="W59" s="97">
        <f t="shared" si="10"/>
        <v>367</v>
      </c>
      <c r="X59" s="97">
        <f t="shared" si="10"/>
        <v>47</v>
      </c>
      <c r="Y59" s="97">
        <f t="shared" si="10"/>
        <v>1503</v>
      </c>
      <c r="Z59" s="97">
        <f t="shared" si="10"/>
        <v>34</v>
      </c>
      <c r="AA59" s="97">
        <f t="shared" si="10"/>
        <v>23</v>
      </c>
      <c r="AB59" s="97">
        <f t="shared" si="10"/>
        <v>10</v>
      </c>
      <c r="AC59" s="97">
        <f t="shared" si="10"/>
        <v>13</v>
      </c>
      <c r="AD59" s="97">
        <f t="shared" si="10"/>
        <v>18</v>
      </c>
      <c r="AE59" s="97">
        <f t="shared" si="10"/>
        <v>58</v>
      </c>
      <c r="AF59" s="97">
        <f t="shared" si="10"/>
        <v>1271</v>
      </c>
      <c r="AG59" s="97">
        <f t="shared" si="10"/>
        <v>127</v>
      </c>
      <c r="AH59" s="97">
        <f t="shared" si="10"/>
        <v>3104</v>
      </c>
      <c r="AI59" s="97">
        <f t="shared" si="10"/>
        <v>188</v>
      </c>
      <c r="AJ59" s="97">
        <f t="shared" si="10"/>
        <v>234</v>
      </c>
      <c r="AK59" s="97">
        <f t="shared" si="10"/>
        <v>422</v>
      </c>
      <c r="AL59" s="97">
        <f t="shared" si="10"/>
        <v>35</v>
      </c>
      <c r="AM59" s="97">
        <f t="shared" si="10"/>
        <v>107</v>
      </c>
      <c r="AN59" s="98">
        <f t="shared" si="10"/>
        <v>142</v>
      </c>
    </row>
    <row r="60" spans="1:40" ht="37.5" customHeight="1" thickBot="1" x14ac:dyDescent="0.3">
      <c r="A60" s="99" t="s">
        <v>183</v>
      </c>
      <c r="B60" s="10"/>
      <c r="C60" s="10"/>
      <c r="D60" s="100">
        <f t="shared" ref="D60:AN60" si="11">COUNTIF(D3:D57, "&gt;0")</f>
        <v>54</v>
      </c>
      <c r="E60" s="100">
        <f t="shared" si="11"/>
        <v>54</v>
      </c>
      <c r="F60" s="100">
        <f t="shared" si="11"/>
        <v>55</v>
      </c>
      <c r="G60" s="100">
        <f t="shared" si="11"/>
        <v>28</v>
      </c>
      <c r="H60" s="100">
        <f t="shared" si="11"/>
        <v>22</v>
      </c>
      <c r="I60" s="100">
        <f t="shared" si="11"/>
        <v>20</v>
      </c>
      <c r="J60" s="100">
        <f t="shared" si="11"/>
        <v>4</v>
      </c>
      <c r="K60" s="100">
        <f t="shared" si="11"/>
        <v>5</v>
      </c>
      <c r="L60" s="100">
        <f t="shared" si="11"/>
        <v>31</v>
      </c>
      <c r="M60" s="100">
        <f t="shared" si="11"/>
        <v>4</v>
      </c>
      <c r="N60" s="100">
        <f t="shared" si="11"/>
        <v>8</v>
      </c>
      <c r="O60" s="100">
        <f t="shared" si="11"/>
        <v>30</v>
      </c>
      <c r="P60" s="100">
        <f t="shared" si="11"/>
        <v>22</v>
      </c>
      <c r="Q60" s="100">
        <f t="shared" si="11"/>
        <v>6</v>
      </c>
      <c r="R60" s="100">
        <f t="shared" si="11"/>
        <v>1</v>
      </c>
      <c r="S60" s="100">
        <f t="shared" si="11"/>
        <v>4</v>
      </c>
      <c r="T60" s="100">
        <f t="shared" si="11"/>
        <v>10</v>
      </c>
      <c r="U60" s="100">
        <f t="shared" si="11"/>
        <v>1</v>
      </c>
      <c r="V60" s="100">
        <f t="shared" si="11"/>
        <v>3</v>
      </c>
      <c r="W60" s="100">
        <f t="shared" si="11"/>
        <v>45</v>
      </c>
      <c r="X60" s="100">
        <f t="shared" si="11"/>
        <v>13</v>
      </c>
      <c r="Y60" s="100">
        <f t="shared" si="11"/>
        <v>48</v>
      </c>
      <c r="Z60" s="100">
        <f t="shared" si="11"/>
        <v>7</v>
      </c>
      <c r="AA60" s="100">
        <f t="shared" si="11"/>
        <v>7</v>
      </c>
      <c r="AB60" s="100">
        <f t="shared" si="11"/>
        <v>3</v>
      </c>
      <c r="AC60" s="100">
        <f t="shared" si="11"/>
        <v>2</v>
      </c>
      <c r="AD60" s="100">
        <f t="shared" si="11"/>
        <v>8</v>
      </c>
      <c r="AE60" s="100">
        <f t="shared" si="11"/>
        <v>7</v>
      </c>
      <c r="AF60" s="100">
        <f t="shared" si="11"/>
        <v>25</v>
      </c>
      <c r="AG60" s="100">
        <f t="shared" si="11"/>
        <v>16</v>
      </c>
      <c r="AH60" s="100">
        <f t="shared" si="11"/>
        <v>55</v>
      </c>
      <c r="AI60" s="100">
        <f t="shared" si="11"/>
        <v>11</v>
      </c>
      <c r="AJ60" s="100">
        <f t="shared" si="11"/>
        <v>4</v>
      </c>
      <c r="AK60" s="100">
        <f t="shared" si="11"/>
        <v>11</v>
      </c>
      <c r="AL60" s="100">
        <f t="shared" si="11"/>
        <v>8</v>
      </c>
      <c r="AM60" s="100">
        <f t="shared" si="11"/>
        <v>21</v>
      </c>
      <c r="AN60" s="101">
        <f t="shared" si="11"/>
        <v>23</v>
      </c>
    </row>
    <row r="61" spans="1:40" x14ac:dyDescent="0.25">
      <c r="A61" s="8"/>
      <c r="C61" s="2"/>
    </row>
    <row r="62" spans="1:40" x14ac:dyDescent="0.25">
      <c r="A62" s="3"/>
      <c r="C62" s="2"/>
    </row>
    <row r="63" spans="1:40" ht="21" customHeight="1" x14ac:dyDescent="0.25">
      <c r="A63" s="3"/>
      <c r="C63" s="2"/>
    </row>
    <row r="64" spans="1:40" x14ac:dyDescent="0.25">
      <c r="A64" s="3"/>
      <c r="C64" s="2"/>
    </row>
    <row r="65" spans="1:3" x14ac:dyDescent="0.25">
      <c r="A65" s="3"/>
      <c r="C65" s="2"/>
    </row>
    <row r="66" spans="1:3" x14ac:dyDescent="0.25">
      <c r="A66" s="3"/>
      <c r="C66" s="2"/>
    </row>
    <row r="67" spans="1:3" x14ac:dyDescent="0.25">
      <c r="A67" s="3"/>
      <c r="C67" s="2"/>
    </row>
    <row r="68" spans="1:3" x14ac:dyDescent="0.25">
      <c r="A68" s="3"/>
      <c r="C68" s="2"/>
    </row>
  </sheetData>
  <mergeCells count="7">
    <mergeCell ref="B1:C1"/>
    <mergeCell ref="D1:E1"/>
    <mergeCell ref="M1:W1"/>
    <mergeCell ref="AI1:AK1"/>
    <mergeCell ref="AL1:AN1"/>
    <mergeCell ref="H1:L1"/>
    <mergeCell ref="X1:AH1"/>
  </mergeCells>
  <hyperlinks>
    <hyperlink ref="B42" r:id="rId1" xr:uid="{7F8F556E-82F1-4025-99C0-C0FAA58528BB}"/>
    <hyperlink ref="B44" r:id="rId2" xr:uid="{7D95F6E4-00AD-400B-A75F-B7681BE40873}"/>
    <hyperlink ref="B43" r:id="rId3" xr:uid="{EE5E864C-CF84-4108-8761-6D79F1E9419B}"/>
    <hyperlink ref="B45" r:id="rId4" tooltip="Persistent link using digital object identifier" xr:uid="{D88CAE45-5757-4C57-A932-CBED6CFFF4DC}"/>
    <hyperlink ref="B46" r:id="rId5" xr:uid="{2A2543D1-604A-4E76-9D1E-33A363C9540B}"/>
    <hyperlink ref="B47" r:id="rId6" xr:uid="{2349897E-C724-430A-A70B-B7FFFC6E561F}"/>
    <hyperlink ref="B48" r:id="rId7" xr:uid="{92C058C5-033B-4E8A-BF23-1A7A2FCE0100}"/>
    <hyperlink ref="B49" r:id="rId8" xr:uid="{AC9F70EB-8814-4BFE-A33D-7B549B61101E}"/>
    <hyperlink ref="B50" r:id="rId9" xr:uid="{9C49BAE6-EF37-4A80-BF2F-B423D16E6966}"/>
    <hyperlink ref="B51" r:id="rId10" xr:uid="{4E0787D2-A01B-48B9-8AD4-C8609BD81F7D}"/>
    <hyperlink ref="B52" r:id="rId11" xr:uid="{C70912A3-927D-4260-94CA-72857DB82F3E}"/>
    <hyperlink ref="B53" r:id="rId12" xr:uid="{8A803275-1366-45A0-B57D-5AA79EEB1599}"/>
    <hyperlink ref="B54" r:id="rId13" xr:uid="{9D07B2C2-02F1-4A66-B964-2614876BB6CC}"/>
    <hyperlink ref="B55" r:id="rId14" xr:uid="{9F8B376B-B74E-4FED-8333-459C977C4B5F}"/>
    <hyperlink ref="B41" r:id="rId15" xr:uid="{21BCF4EA-4F38-47EF-BEA8-FEAAFB4FCAB7}"/>
    <hyperlink ref="B40" r:id="rId16" xr:uid="{14D173FB-DC57-4B38-8ECA-1618C88FAF62}"/>
    <hyperlink ref="B39" r:id="rId17" xr:uid="{E55A7C73-BC40-4A56-86C6-86A4F7291AE7}"/>
    <hyperlink ref="B38" r:id="rId18" xr:uid="{C4D02D04-E00F-4350-BA45-2202C81ED320}"/>
    <hyperlink ref="B36" r:id="rId19" xr:uid="{9D05BD6C-4F6C-4D19-AB32-6105665A74E4}"/>
    <hyperlink ref="B35" r:id="rId20" xr:uid="{A7A3C76C-C46A-4853-AE24-277C0F9BFCBE}"/>
    <hyperlink ref="B34" r:id="rId21" xr:uid="{95F7716B-F222-4C58-8D6D-AC0C5241E5C5}"/>
    <hyperlink ref="B33" r:id="rId22" xr:uid="{C9C1EAE1-6685-4906-9E6A-24C3C9AA3E27}"/>
    <hyperlink ref="B32" r:id="rId23" xr:uid="{7901B91A-FBB6-4359-AC48-44D636A257F8}"/>
    <hyperlink ref="B30" r:id="rId24" xr:uid="{FB913125-F76B-4581-A39B-D1CD0DB08B12}"/>
    <hyperlink ref="B29" r:id="rId25" xr:uid="{01650180-FC89-49FE-BC82-9F977578DCD4}"/>
    <hyperlink ref="B28" r:id="rId26" xr:uid="{CACCA32A-A859-4964-8756-F5BB6839DA24}"/>
    <hyperlink ref="B27" r:id="rId27" xr:uid="{9618CF1B-51C6-4B31-84FD-4352A28C7EC7}"/>
    <hyperlink ref="B25" r:id="rId28" xr:uid="{2D689B47-A31F-4D6F-9C9A-9C4389B70182}"/>
    <hyperlink ref="B24" r:id="rId29" xr:uid="{A36F0326-8DEE-427E-AF7E-9872D63CED42}"/>
    <hyperlink ref="B23" r:id="rId30" xr:uid="{ADBB8457-FEB8-40F7-AE05-843FDA99ADDB}"/>
    <hyperlink ref="B22" r:id="rId31" tooltip="Persistent link using digital object identifier" xr:uid="{6B5A379A-8E0A-4601-AA73-3FC999EC4B76}"/>
    <hyperlink ref="B21" r:id="rId32" xr:uid="{D8C373E9-A40C-44F7-8E14-6E9AC9CF060B}"/>
    <hyperlink ref="B20" r:id="rId33" xr:uid="{6812D187-FB3E-488D-A8E0-0E3DF4474BF1}"/>
    <hyperlink ref="B19" r:id="rId34" xr:uid="{3ACF0518-DD5D-487E-B043-3A2A1449E6E6}"/>
    <hyperlink ref="B18" r:id="rId35" xr:uid="{B4E4A065-2B10-4A05-8DF7-3FF311064976}"/>
    <hyperlink ref="B17" r:id="rId36" xr:uid="{157B1D1F-6290-49C9-AB55-1BC528352524}"/>
    <hyperlink ref="B16" r:id="rId37" xr:uid="{217D9911-94CB-4E83-9888-AAD52C654222}"/>
    <hyperlink ref="B31" r:id="rId38" xr:uid="{2DA27445-6DA9-4E00-9991-2A9FB780EE15}"/>
    <hyperlink ref="B37" r:id="rId39" xr:uid="{D25F0EF3-38A3-4857-9D77-DB7B0F245B4D}"/>
    <hyperlink ref="B15" r:id="rId40" xr:uid="{9B51B6DC-124F-4E22-ADF4-CD7A12525749}"/>
    <hyperlink ref="B14" r:id="rId41" xr:uid="{E6E59105-BACE-4B97-8E6D-30C621BA3FB1}"/>
    <hyperlink ref="B13" r:id="rId42" xr:uid="{73F6CD62-3606-4ECE-BE23-AA26EB32B789}"/>
    <hyperlink ref="B12" r:id="rId43" xr:uid="{CDDD50C5-73A5-47DD-9376-7DD98456B9A1}"/>
    <hyperlink ref="B11" r:id="rId44" xr:uid="{10C99799-9979-4079-9228-D591BE8B3F12}"/>
    <hyperlink ref="B10" r:id="rId45" xr:uid="{2BFFFAEE-6E43-4723-B5F9-B37C4615422F}"/>
    <hyperlink ref="B9" r:id="rId46" tooltip="Persistent link using digital object identifier" xr:uid="{5716B3F8-3920-43BD-893B-0C02238A18A5}"/>
    <hyperlink ref="B8" r:id="rId47" xr:uid="{EB04FD5D-3547-495F-B9BB-6F2A7A907D17}"/>
    <hyperlink ref="B7" r:id="rId48" xr:uid="{0382CD6B-C740-4AF1-9DAD-E81EF0CF12C3}"/>
    <hyperlink ref="B6" r:id="rId49" xr:uid="{C3DBA682-9C5C-4150-A160-53F03F3F3299}"/>
    <hyperlink ref="B4" r:id="rId50" xr:uid="{A90C5C15-325C-42DE-8A28-2C0513878938}"/>
    <hyperlink ref="B3" r:id="rId51" xr:uid="{231CD2BB-82FD-44B7-987D-BDDB52BE406F}"/>
    <hyperlink ref="B5" r:id="rId52" xr:uid="{F3ABCBE8-8623-41FA-A79A-B64777158C27}"/>
    <hyperlink ref="B57" r:id="rId53" xr:uid="{331B3859-1F5F-4727-BA43-6DF604B43114}"/>
  </hyperlinks>
  <pageMargins left="0.7" right="0.7" top="0.75" bottom="0.75" header="0.3" footer="0.3"/>
  <pageSetup paperSize="9" orientation="portrait" r:id="rId54"/>
  <ignoredErrors>
    <ignoredError sqref="W3:W4 L35 L3" formulaRange="1"/>
  </ignoredErrors>
  <legacyDrawing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AC101-7316-47A5-8601-F4BDBC81CF01}">
  <dimension ref="B2:C17"/>
  <sheetViews>
    <sheetView workbookViewId="0">
      <selection activeCell="C12" sqref="C12"/>
    </sheetView>
  </sheetViews>
  <sheetFormatPr defaultRowHeight="15" x14ac:dyDescent="0.25"/>
  <sheetData>
    <row r="2" spans="2:3" x14ac:dyDescent="0.25">
      <c r="B2">
        <v>2009</v>
      </c>
      <c r="C2">
        <v>2</v>
      </c>
    </row>
    <row r="3" spans="2:3" x14ac:dyDescent="0.25">
      <c r="B3">
        <v>2010</v>
      </c>
      <c r="C3">
        <v>1</v>
      </c>
    </row>
    <row r="4" spans="2:3" x14ac:dyDescent="0.25">
      <c r="B4">
        <v>2011</v>
      </c>
      <c r="C4">
        <v>4</v>
      </c>
    </row>
    <row r="5" spans="2:3" x14ac:dyDescent="0.25">
      <c r="B5">
        <v>2012</v>
      </c>
      <c r="C5">
        <v>3</v>
      </c>
    </row>
    <row r="6" spans="2:3" x14ac:dyDescent="0.25">
      <c r="B6">
        <v>2014</v>
      </c>
      <c r="C6">
        <v>1</v>
      </c>
    </row>
    <row r="7" spans="2:3" x14ac:dyDescent="0.25">
      <c r="B7">
        <v>2015</v>
      </c>
      <c r="C7">
        <v>2</v>
      </c>
    </row>
    <row r="8" spans="2:3" x14ac:dyDescent="0.25">
      <c r="B8">
        <v>2016</v>
      </c>
      <c r="C8">
        <v>1</v>
      </c>
    </row>
    <row r="9" spans="2:3" x14ac:dyDescent="0.25">
      <c r="B9">
        <v>2017</v>
      </c>
      <c r="C9">
        <v>3</v>
      </c>
    </row>
    <row r="10" spans="2:3" x14ac:dyDescent="0.25">
      <c r="B10">
        <v>2018</v>
      </c>
      <c r="C10">
        <v>1</v>
      </c>
    </row>
    <row r="11" spans="2:3" x14ac:dyDescent="0.25">
      <c r="B11">
        <v>2019</v>
      </c>
      <c r="C11">
        <v>1</v>
      </c>
    </row>
    <row r="12" spans="2:3" x14ac:dyDescent="0.25">
      <c r="B12">
        <v>2020</v>
      </c>
      <c r="C12">
        <v>3</v>
      </c>
    </row>
    <row r="13" spans="2:3" x14ac:dyDescent="0.25">
      <c r="B13">
        <v>2021</v>
      </c>
      <c r="C13">
        <v>5</v>
      </c>
    </row>
    <row r="14" spans="2:3" x14ac:dyDescent="0.25">
      <c r="B14">
        <v>2022</v>
      </c>
      <c r="C14">
        <v>7</v>
      </c>
    </row>
    <row r="15" spans="2:3" x14ac:dyDescent="0.25">
      <c r="B15">
        <v>2023</v>
      </c>
      <c r="C15">
        <v>3</v>
      </c>
    </row>
    <row r="16" spans="2:3" x14ac:dyDescent="0.25">
      <c r="B16">
        <v>2024</v>
      </c>
      <c r="C16">
        <v>5</v>
      </c>
    </row>
    <row r="17" spans="2:3" x14ac:dyDescent="0.25">
      <c r="B17">
        <v>2025</v>
      </c>
      <c r="C17">
        <v>12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932E3-5D9D-4CFB-A66D-9503CB0A8D98}">
  <dimension ref="B1:K50"/>
  <sheetViews>
    <sheetView workbookViewId="0">
      <selection activeCell="D46" sqref="D46"/>
    </sheetView>
  </sheetViews>
  <sheetFormatPr defaultRowHeight="15" x14ac:dyDescent="0.25"/>
  <cols>
    <col min="2" max="2" width="53.140625" customWidth="1"/>
    <col min="3" max="3" width="20.140625" customWidth="1"/>
    <col min="6" max="6" width="20.85546875" customWidth="1"/>
    <col min="7" max="7" width="22.5703125" customWidth="1"/>
    <col min="10" max="10" width="24.5703125" customWidth="1"/>
    <col min="11" max="11" width="23" customWidth="1"/>
  </cols>
  <sheetData>
    <row r="1" spans="2:11" ht="49.5" customHeight="1" x14ac:dyDescent="0.25">
      <c r="B1" s="29" t="s">
        <v>0</v>
      </c>
      <c r="C1" s="30" t="s">
        <v>145</v>
      </c>
      <c r="F1" s="29" t="s">
        <v>153</v>
      </c>
      <c r="G1" s="30" t="s">
        <v>154</v>
      </c>
      <c r="J1" s="46" t="s">
        <v>0</v>
      </c>
      <c r="K1" s="33" t="s">
        <v>151</v>
      </c>
    </row>
    <row r="2" spans="2:11" ht="75" x14ac:dyDescent="0.25">
      <c r="B2" s="23" t="s">
        <v>136</v>
      </c>
      <c r="C2" s="31">
        <v>78</v>
      </c>
      <c r="F2" s="23" t="s">
        <v>46</v>
      </c>
      <c r="G2" s="31">
        <v>58</v>
      </c>
      <c r="J2" s="23" t="s">
        <v>46</v>
      </c>
      <c r="K2" s="31">
        <v>54</v>
      </c>
    </row>
    <row r="3" spans="2:11" ht="105" x14ac:dyDescent="0.25">
      <c r="B3" s="23" t="s">
        <v>68</v>
      </c>
      <c r="C3" s="31">
        <v>44</v>
      </c>
      <c r="F3" s="23" t="s">
        <v>72</v>
      </c>
      <c r="G3" s="31">
        <v>43</v>
      </c>
      <c r="J3" s="23" t="s">
        <v>31</v>
      </c>
      <c r="K3" s="31">
        <v>35</v>
      </c>
    </row>
    <row r="4" spans="2:11" ht="75" x14ac:dyDescent="0.25">
      <c r="B4" s="23" t="s">
        <v>111</v>
      </c>
      <c r="C4" s="31">
        <v>34</v>
      </c>
      <c r="F4" s="23" t="s">
        <v>44</v>
      </c>
      <c r="G4" s="31">
        <v>34</v>
      </c>
      <c r="J4" s="23" t="s">
        <v>132</v>
      </c>
      <c r="K4" s="31">
        <v>24</v>
      </c>
    </row>
    <row r="5" spans="2:11" ht="45" x14ac:dyDescent="0.25">
      <c r="B5" s="23" t="s">
        <v>66</v>
      </c>
      <c r="C5" s="31">
        <v>30</v>
      </c>
      <c r="F5" s="23" t="s">
        <v>126</v>
      </c>
      <c r="G5" s="31">
        <v>27</v>
      </c>
      <c r="J5" s="23" t="s">
        <v>134</v>
      </c>
      <c r="K5" s="31">
        <v>22</v>
      </c>
    </row>
    <row r="6" spans="2:11" ht="45" x14ac:dyDescent="0.25">
      <c r="B6" s="23" t="s">
        <v>100</v>
      </c>
      <c r="C6" s="31">
        <v>17</v>
      </c>
      <c r="F6" s="23" t="s">
        <v>71</v>
      </c>
      <c r="G6" s="31">
        <v>27</v>
      </c>
      <c r="J6" s="23" t="s">
        <v>121</v>
      </c>
      <c r="K6" s="31">
        <v>22</v>
      </c>
    </row>
    <row r="7" spans="2:11" ht="75" x14ac:dyDescent="0.25">
      <c r="B7" s="23" t="s">
        <v>134</v>
      </c>
      <c r="C7" s="31">
        <v>8</v>
      </c>
      <c r="F7" s="23" t="s">
        <v>90</v>
      </c>
      <c r="G7" s="31">
        <v>25</v>
      </c>
      <c r="J7" s="23" t="s">
        <v>38</v>
      </c>
      <c r="K7" s="31">
        <v>17</v>
      </c>
    </row>
    <row r="8" spans="2:11" ht="90" x14ac:dyDescent="0.25">
      <c r="B8" s="23" t="s">
        <v>106</v>
      </c>
      <c r="C8" s="31">
        <v>8</v>
      </c>
      <c r="F8" s="23" t="s">
        <v>127</v>
      </c>
      <c r="G8" s="31">
        <v>24</v>
      </c>
      <c r="J8" s="23" t="s">
        <v>124</v>
      </c>
      <c r="K8" s="31">
        <v>13</v>
      </c>
    </row>
    <row r="9" spans="2:11" ht="75" x14ac:dyDescent="0.25">
      <c r="B9" s="23" t="s">
        <v>113</v>
      </c>
      <c r="C9" s="31">
        <v>7</v>
      </c>
      <c r="F9" s="23" t="s">
        <v>94</v>
      </c>
      <c r="G9" s="31">
        <v>21</v>
      </c>
      <c r="J9" s="23" t="s">
        <v>62</v>
      </c>
      <c r="K9" s="31">
        <v>10</v>
      </c>
    </row>
    <row r="10" spans="2:11" ht="75" x14ac:dyDescent="0.25">
      <c r="B10" s="23" t="s">
        <v>64</v>
      </c>
      <c r="C10" s="31">
        <v>5</v>
      </c>
      <c r="F10" s="23" t="s">
        <v>124</v>
      </c>
      <c r="G10" s="31">
        <v>18</v>
      </c>
      <c r="J10" s="23" t="s">
        <v>94</v>
      </c>
      <c r="K10" s="31">
        <v>10</v>
      </c>
    </row>
    <row r="11" spans="2:11" ht="75" x14ac:dyDescent="0.25">
      <c r="B11" s="23" t="s">
        <v>94</v>
      </c>
      <c r="C11" s="31">
        <v>5</v>
      </c>
      <c r="F11" s="23" t="s">
        <v>109</v>
      </c>
      <c r="G11" s="31">
        <v>15</v>
      </c>
      <c r="J11" s="23" t="s">
        <v>129</v>
      </c>
      <c r="K11" s="31">
        <v>9</v>
      </c>
    </row>
    <row r="12" spans="2:11" ht="60" x14ac:dyDescent="0.25">
      <c r="B12" s="23" t="s">
        <v>31</v>
      </c>
      <c r="C12" s="31">
        <v>5</v>
      </c>
      <c r="F12" s="23" t="s">
        <v>119</v>
      </c>
      <c r="G12" s="31">
        <v>14</v>
      </c>
      <c r="J12" s="23" t="s">
        <v>127</v>
      </c>
      <c r="K12" s="31">
        <v>9</v>
      </c>
    </row>
    <row r="13" spans="2:11" ht="75" x14ac:dyDescent="0.25">
      <c r="B13" s="23" t="s">
        <v>126</v>
      </c>
      <c r="C13" s="31">
        <v>4</v>
      </c>
      <c r="F13" s="23" t="s">
        <v>121</v>
      </c>
      <c r="G13" s="31">
        <v>13</v>
      </c>
      <c r="J13" s="23" t="s">
        <v>85</v>
      </c>
      <c r="K13" s="31">
        <v>8</v>
      </c>
    </row>
    <row r="14" spans="2:11" ht="60" x14ac:dyDescent="0.25">
      <c r="B14" s="23" t="s">
        <v>72</v>
      </c>
      <c r="C14" s="31">
        <v>4</v>
      </c>
      <c r="F14" s="23" t="s">
        <v>134</v>
      </c>
      <c r="G14" s="31">
        <v>13</v>
      </c>
      <c r="J14" s="23" t="s">
        <v>126</v>
      </c>
      <c r="K14" s="31">
        <v>8</v>
      </c>
    </row>
    <row r="15" spans="2:11" ht="75" x14ac:dyDescent="0.25">
      <c r="B15" s="23" t="s">
        <v>46</v>
      </c>
      <c r="C15" s="31">
        <v>3</v>
      </c>
      <c r="F15" s="23" t="s">
        <v>78</v>
      </c>
      <c r="G15" s="31">
        <v>11</v>
      </c>
      <c r="J15" s="23" t="s">
        <v>34</v>
      </c>
      <c r="K15" s="31">
        <v>8</v>
      </c>
    </row>
    <row r="16" spans="2:11" ht="60" x14ac:dyDescent="0.25">
      <c r="B16" s="23" t="s">
        <v>143</v>
      </c>
      <c r="C16" s="31">
        <v>3</v>
      </c>
      <c r="F16" s="23" t="s">
        <v>101</v>
      </c>
      <c r="G16" s="31">
        <v>8</v>
      </c>
      <c r="J16" s="13" t="s">
        <v>174</v>
      </c>
      <c r="K16" s="31">
        <v>8</v>
      </c>
    </row>
    <row r="17" spans="2:11" ht="90" x14ac:dyDescent="0.25">
      <c r="B17" s="23" t="s">
        <v>121</v>
      </c>
      <c r="C17" s="31">
        <v>3</v>
      </c>
      <c r="F17" s="23" t="s">
        <v>42</v>
      </c>
      <c r="G17" s="31">
        <v>5</v>
      </c>
      <c r="J17" s="23" t="s">
        <v>111</v>
      </c>
      <c r="K17" s="31">
        <v>7</v>
      </c>
    </row>
    <row r="18" spans="2:11" ht="90" x14ac:dyDescent="0.25">
      <c r="B18" s="23" t="s">
        <v>76</v>
      </c>
      <c r="C18" s="31">
        <v>2</v>
      </c>
      <c r="F18" s="23" t="s">
        <v>107</v>
      </c>
      <c r="G18" s="31">
        <v>3</v>
      </c>
      <c r="J18" s="23" t="s">
        <v>60</v>
      </c>
      <c r="K18" s="31">
        <v>7</v>
      </c>
    </row>
    <row r="19" spans="2:11" ht="90" x14ac:dyDescent="0.25">
      <c r="B19" s="23" t="s">
        <v>119</v>
      </c>
      <c r="C19" s="31">
        <v>2</v>
      </c>
      <c r="F19" s="23" t="s">
        <v>40</v>
      </c>
      <c r="G19" s="31">
        <v>3</v>
      </c>
      <c r="J19" s="23" t="s">
        <v>81</v>
      </c>
      <c r="K19" s="31">
        <v>7</v>
      </c>
    </row>
    <row r="20" spans="2:11" ht="45" x14ac:dyDescent="0.25">
      <c r="B20" s="23" t="s">
        <v>124</v>
      </c>
      <c r="C20" s="31">
        <v>2</v>
      </c>
      <c r="F20" s="23" t="s">
        <v>92</v>
      </c>
      <c r="G20" s="31">
        <v>3</v>
      </c>
      <c r="J20" s="23" t="s">
        <v>119</v>
      </c>
      <c r="K20" s="31">
        <v>6</v>
      </c>
    </row>
    <row r="21" spans="2:11" ht="90" x14ac:dyDescent="0.25">
      <c r="B21" s="23" t="s">
        <v>127</v>
      </c>
      <c r="C21" s="31">
        <v>1</v>
      </c>
      <c r="F21" s="23" t="s">
        <v>100</v>
      </c>
      <c r="G21" s="31">
        <v>3</v>
      </c>
      <c r="J21" s="23" t="s">
        <v>42</v>
      </c>
      <c r="K21" s="31">
        <v>6</v>
      </c>
    </row>
    <row r="22" spans="2:11" ht="60" x14ac:dyDescent="0.25">
      <c r="B22" s="23" t="s">
        <v>109</v>
      </c>
      <c r="C22" s="31">
        <v>1</v>
      </c>
      <c r="F22" s="23" t="s">
        <v>97</v>
      </c>
      <c r="G22" s="31">
        <v>3</v>
      </c>
      <c r="J22" s="23" t="s">
        <v>83</v>
      </c>
      <c r="K22" s="31">
        <v>6</v>
      </c>
    </row>
    <row r="23" spans="2:11" ht="75" x14ac:dyDescent="0.25">
      <c r="B23" s="23" t="s">
        <v>129</v>
      </c>
      <c r="C23" s="31">
        <v>1</v>
      </c>
      <c r="F23" s="23" t="s">
        <v>88</v>
      </c>
      <c r="G23" s="31">
        <v>2</v>
      </c>
      <c r="J23" s="23" t="s">
        <v>76</v>
      </c>
      <c r="K23" s="31">
        <v>6</v>
      </c>
    </row>
    <row r="24" spans="2:11" ht="105" x14ac:dyDescent="0.25">
      <c r="B24" s="23" t="s">
        <v>71</v>
      </c>
      <c r="C24" s="31">
        <v>1</v>
      </c>
      <c r="F24" s="23" t="s">
        <v>74</v>
      </c>
      <c r="G24" s="31">
        <v>2</v>
      </c>
      <c r="J24" s="23" t="s">
        <v>97</v>
      </c>
      <c r="K24" s="31">
        <v>5</v>
      </c>
    </row>
    <row r="25" spans="2:11" ht="120" x14ac:dyDescent="0.25">
      <c r="B25" s="23" t="s">
        <v>115</v>
      </c>
      <c r="C25" s="31">
        <v>1</v>
      </c>
      <c r="F25" s="23" t="s">
        <v>55</v>
      </c>
      <c r="G25" s="31">
        <v>2</v>
      </c>
      <c r="J25" s="23" t="s">
        <v>142</v>
      </c>
      <c r="K25" s="31">
        <v>5</v>
      </c>
    </row>
    <row r="26" spans="2:11" ht="75" x14ac:dyDescent="0.25">
      <c r="B26" s="23" t="s">
        <v>44</v>
      </c>
      <c r="C26" s="31">
        <v>1</v>
      </c>
      <c r="F26" s="23" t="s">
        <v>103</v>
      </c>
      <c r="G26" s="31">
        <v>2</v>
      </c>
      <c r="J26" s="23" t="s">
        <v>28</v>
      </c>
      <c r="K26" s="31">
        <v>5</v>
      </c>
    </row>
    <row r="27" spans="2:11" ht="90" x14ac:dyDescent="0.25">
      <c r="B27" s="23" t="s">
        <v>38</v>
      </c>
      <c r="C27" s="31">
        <v>1</v>
      </c>
      <c r="F27" s="23" t="s">
        <v>76</v>
      </c>
      <c r="G27" s="31">
        <v>2</v>
      </c>
      <c r="J27" s="23" t="s">
        <v>100</v>
      </c>
      <c r="K27" s="31">
        <v>5</v>
      </c>
    </row>
    <row r="28" spans="2:11" ht="75.75" thickBot="1" x14ac:dyDescent="0.3">
      <c r="B28" s="25" t="s">
        <v>97</v>
      </c>
      <c r="C28" s="32">
        <v>1</v>
      </c>
      <c r="F28" s="23" t="s">
        <v>34</v>
      </c>
      <c r="G28" s="31">
        <v>1</v>
      </c>
      <c r="J28" s="23" t="s">
        <v>72</v>
      </c>
      <c r="K28" s="31">
        <v>4</v>
      </c>
    </row>
    <row r="29" spans="2:11" ht="90" x14ac:dyDescent="0.25">
      <c r="F29" s="23" t="s">
        <v>111</v>
      </c>
      <c r="G29" s="31">
        <v>1</v>
      </c>
      <c r="J29" s="23" t="s">
        <v>58</v>
      </c>
      <c r="K29" s="31">
        <v>4</v>
      </c>
    </row>
    <row r="30" spans="2:11" ht="75" x14ac:dyDescent="0.25">
      <c r="F30" s="23" t="s">
        <v>139</v>
      </c>
      <c r="G30" s="31">
        <v>1</v>
      </c>
      <c r="J30" s="23" t="s">
        <v>113</v>
      </c>
      <c r="K30" s="31">
        <v>4</v>
      </c>
    </row>
    <row r="31" spans="2:11" ht="90.75" thickBot="1" x14ac:dyDescent="0.3">
      <c r="F31" s="25" t="s">
        <v>142</v>
      </c>
      <c r="G31" s="32">
        <v>1</v>
      </c>
      <c r="J31" s="23" t="s">
        <v>64</v>
      </c>
      <c r="K31" s="31">
        <v>3</v>
      </c>
    </row>
    <row r="32" spans="2:11" ht="75" x14ac:dyDescent="0.25">
      <c r="F32" s="3" t="s">
        <v>178</v>
      </c>
      <c r="G32" s="31">
        <v>3</v>
      </c>
      <c r="J32" s="23" t="s">
        <v>74</v>
      </c>
      <c r="K32" s="31">
        <v>3</v>
      </c>
    </row>
    <row r="33" spans="2:11" ht="90" x14ac:dyDescent="0.25">
      <c r="J33" s="23" t="s">
        <v>50</v>
      </c>
      <c r="K33" s="31">
        <v>3</v>
      </c>
    </row>
    <row r="34" spans="2:11" ht="75" x14ac:dyDescent="0.25">
      <c r="J34" s="23" t="s">
        <v>53</v>
      </c>
      <c r="K34" s="31">
        <v>3</v>
      </c>
    </row>
    <row r="35" spans="2:11" ht="45" x14ac:dyDescent="0.25">
      <c r="J35" s="23" t="s">
        <v>139</v>
      </c>
      <c r="K35" s="31">
        <v>3</v>
      </c>
    </row>
    <row r="36" spans="2:11" ht="75" x14ac:dyDescent="0.25">
      <c r="J36" s="23" t="s">
        <v>40</v>
      </c>
      <c r="K36" s="31">
        <v>3</v>
      </c>
    </row>
    <row r="37" spans="2:11" ht="45" x14ac:dyDescent="0.25">
      <c r="J37" s="23" t="s">
        <v>137</v>
      </c>
      <c r="K37" s="31">
        <v>3</v>
      </c>
    </row>
    <row r="38" spans="2:11" ht="90" x14ac:dyDescent="0.25">
      <c r="J38" s="23" t="s">
        <v>68</v>
      </c>
      <c r="K38" s="31">
        <v>2</v>
      </c>
    </row>
    <row r="39" spans="2:11" ht="75" x14ac:dyDescent="0.25">
      <c r="J39" s="23" t="s">
        <v>26</v>
      </c>
      <c r="K39" s="31">
        <v>2</v>
      </c>
    </row>
    <row r="40" spans="2:11" ht="75" x14ac:dyDescent="0.25">
      <c r="J40" s="23" t="s">
        <v>143</v>
      </c>
      <c r="K40" s="31">
        <v>2</v>
      </c>
    </row>
    <row r="41" spans="2:11" ht="75" x14ac:dyDescent="0.25">
      <c r="J41" s="23" t="s">
        <v>90</v>
      </c>
      <c r="K41" s="31">
        <v>1</v>
      </c>
    </row>
    <row r="42" spans="2:11" ht="75" x14ac:dyDescent="0.25">
      <c r="J42" s="23" t="s">
        <v>136</v>
      </c>
      <c r="K42" s="31">
        <v>1</v>
      </c>
    </row>
    <row r="43" spans="2:11" ht="60" x14ac:dyDescent="0.25">
      <c r="J43" s="23" t="s">
        <v>78</v>
      </c>
      <c r="K43" s="31">
        <v>1</v>
      </c>
    </row>
    <row r="44" spans="2:11" ht="45" x14ac:dyDescent="0.25">
      <c r="J44" s="23" t="s">
        <v>44</v>
      </c>
      <c r="K44" s="31">
        <v>1</v>
      </c>
    </row>
    <row r="45" spans="2:11" ht="30" x14ac:dyDescent="0.25">
      <c r="J45" s="23" t="s">
        <v>109</v>
      </c>
      <c r="K45" s="31">
        <v>1</v>
      </c>
    </row>
    <row r="46" spans="2:11" ht="105.75" thickBot="1" x14ac:dyDescent="0.3">
      <c r="B46" s="28" t="s">
        <v>146</v>
      </c>
      <c r="C46" s="21">
        <f>SUM(C2:C28)</f>
        <v>272</v>
      </c>
      <c r="F46" s="27" t="s">
        <v>146</v>
      </c>
      <c r="G46" s="27">
        <f>SUM(G2:G32)</f>
        <v>388</v>
      </c>
      <c r="J46" s="25" t="s">
        <v>55</v>
      </c>
      <c r="K46" s="32">
        <v>1</v>
      </c>
    </row>
    <row r="47" spans="2:11" x14ac:dyDescent="0.25">
      <c r="B47" s="27" t="s">
        <v>147</v>
      </c>
      <c r="C47" s="21">
        <f>AVERAGE(C2:C28)</f>
        <v>10.074074074074074</v>
      </c>
      <c r="F47" s="27" t="s">
        <v>147</v>
      </c>
      <c r="G47" s="27">
        <f>AVERAGE(G2:G32)</f>
        <v>12.516129032258064</v>
      </c>
      <c r="J47" s="27" t="s">
        <v>152</v>
      </c>
      <c r="K47" s="27">
        <f>SUM(K2:K46)</f>
        <v>367</v>
      </c>
    </row>
    <row r="48" spans="2:11" x14ac:dyDescent="0.25">
      <c r="B48" s="21" t="s">
        <v>155</v>
      </c>
      <c r="C48" s="21">
        <f>_xlfn.VAR.S(C2:C28)</f>
        <v>305.99430199430202</v>
      </c>
      <c r="F48" s="21" t="s">
        <v>155</v>
      </c>
      <c r="G48" s="21">
        <f>_xlfn.VAR.S(G2:G31)</f>
        <v>203.10919540229887</v>
      </c>
      <c r="J48" s="27" t="s">
        <v>147</v>
      </c>
      <c r="K48" s="27">
        <f>AVERAGE(K2:K46)</f>
        <v>8.155555555555555</v>
      </c>
    </row>
    <row r="49" spans="2:11" x14ac:dyDescent="0.25">
      <c r="B49" s="21" t="s">
        <v>156</v>
      </c>
      <c r="C49" s="21">
        <f>_xlfn.STDEV.S(C2:C28)</f>
        <v>17.492692817125157</v>
      </c>
      <c r="F49" s="21" t="s">
        <v>156</v>
      </c>
      <c r="G49" s="21">
        <f>_xlfn.STDEV.S(G2:G31)</f>
        <v>14.251638340987286</v>
      </c>
      <c r="J49" s="27" t="s">
        <v>155</v>
      </c>
      <c r="K49" s="21">
        <f>_xlfn.VAR.S(K3:K46)</f>
        <v>49.73097251585623</v>
      </c>
    </row>
    <row r="50" spans="2:11" x14ac:dyDescent="0.25">
      <c r="J50" s="21" t="s">
        <v>156</v>
      </c>
      <c r="K50" s="21">
        <f>_xlfn.STDEV.S(K2:K46)</f>
        <v>9.8718045590725332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2723-D375-4D3C-9955-0C765FC1FAF6}">
  <dimension ref="B1:H27"/>
  <sheetViews>
    <sheetView topLeftCell="A16" zoomScale="115" zoomScaleNormal="115" workbookViewId="0">
      <selection activeCell="B18" sqref="B18"/>
    </sheetView>
  </sheetViews>
  <sheetFormatPr defaultRowHeight="15" x14ac:dyDescent="0.25"/>
  <cols>
    <col min="2" max="2" width="45.140625" customWidth="1"/>
    <col min="4" max="4" width="21.85546875" style="20" customWidth="1"/>
    <col min="6" max="6" width="27.42578125" customWidth="1"/>
    <col min="7" max="7" width="8.28515625" customWidth="1"/>
    <col min="8" max="8" width="28.42578125" customWidth="1"/>
    <col min="9" max="9" width="35.85546875" customWidth="1"/>
  </cols>
  <sheetData>
    <row r="1" spans="2:8" ht="72" customHeight="1" thickBot="1" x14ac:dyDescent="0.3">
      <c r="B1" s="56" t="s">
        <v>160</v>
      </c>
      <c r="D1" s="56" t="s">
        <v>161</v>
      </c>
      <c r="F1" s="55" t="s">
        <v>159</v>
      </c>
      <c r="H1" s="55" t="s">
        <v>158</v>
      </c>
    </row>
    <row r="2" spans="2:8" ht="93" customHeight="1" x14ac:dyDescent="0.25">
      <c r="B2" s="53" t="s">
        <v>134</v>
      </c>
      <c r="D2" s="53" t="s">
        <v>143</v>
      </c>
      <c r="F2" s="53" t="s">
        <v>142</v>
      </c>
      <c r="H2" s="51" t="s">
        <v>126</v>
      </c>
    </row>
    <row r="3" spans="2:8" ht="90" x14ac:dyDescent="0.25">
      <c r="B3" s="53" t="s">
        <v>127</v>
      </c>
      <c r="D3" s="53" t="s">
        <v>136</v>
      </c>
      <c r="F3" s="53" t="s">
        <v>139</v>
      </c>
      <c r="H3" s="51" t="s">
        <v>134</v>
      </c>
    </row>
    <row r="4" spans="2:8" ht="60" x14ac:dyDescent="0.25">
      <c r="B4" s="53" t="s">
        <v>126</v>
      </c>
      <c r="D4" s="53" t="s">
        <v>134</v>
      </c>
      <c r="F4" s="53" t="s">
        <v>134</v>
      </c>
      <c r="H4" s="51" t="s">
        <v>111</v>
      </c>
    </row>
    <row r="5" spans="2:8" ht="90" x14ac:dyDescent="0.25">
      <c r="B5" s="53" t="s">
        <v>124</v>
      </c>
      <c r="D5" s="53" t="s">
        <v>129</v>
      </c>
      <c r="F5" s="53" t="s">
        <v>127</v>
      </c>
      <c r="H5" s="51" t="s">
        <v>94</v>
      </c>
    </row>
    <row r="6" spans="2:8" ht="90" x14ac:dyDescent="0.25">
      <c r="B6" s="53" t="s">
        <v>121</v>
      </c>
      <c r="D6" s="53" t="s">
        <v>127</v>
      </c>
      <c r="F6" s="53" t="s">
        <v>126</v>
      </c>
      <c r="H6" s="51" t="s">
        <v>127</v>
      </c>
    </row>
    <row r="7" spans="2:8" ht="60" x14ac:dyDescent="0.25">
      <c r="B7" s="53" t="s">
        <v>119</v>
      </c>
      <c r="D7" s="53" t="s">
        <v>126</v>
      </c>
      <c r="F7" s="53" t="s">
        <v>124</v>
      </c>
      <c r="H7" s="51" t="s">
        <v>119</v>
      </c>
    </row>
    <row r="8" spans="2:8" ht="75" x14ac:dyDescent="0.25">
      <c r="B8" s="53" t="s">
        <v>111</v>
      </c>
      <c r="D8" s="53" t="s">
        <v>124</v>
      </c>
      <c r="F8" s="53" t="s">
        <v>121</v>
      </c>
      <c r="H8" s="51" t="s">
        <v>46</v>
      </c>
    </row>
    <row r="9" spans="2:8" ht="60" x14ac:dyDescent="0.25">
      <c r="B9" s="53" t="s">
        <v>109</v>
      </c>
      <c r="D9" s="53" t="s">
        <v>121</v>
      </c>
      <c r="F9" s="53" t="s">
        <v>119</v>
      </c>
      <c r="H9" s="51" t="s">
        <v>109</v>
      </c>
    </row>
    <row r="10" spans="2:8" ht="45" x14ac:dyDescent="0.25">
      <c r="B10" s="53" t="s">
        <v>100</v>
      </c>
      <c r="D10" s="53" t="s">
        <v>119</v>
      </c>
      <c r="F10" s="53" t="s">
        <v>111</v>
      </c>
      <c r="H10" s="51" t="s">
        <v>121</v>
      </c>
    </row>
    <row r="11" spans="2:8" ht="90" x14ac:dyDescent="0.25">
      <c r="B11" s="53" t="s">
        <v>97</v>
      </c>
      <c r="D11" s="53" t="s">
        <v>113</v>
      </c>
      <c r="F11" s="53" t="s">
        <v>109</v>
      </c>
      <c r="H11" s="51" t="s">
        <v>76</v>
      </c>
    </row>
    <row r="12" spans="2:8" ht="60" x14ac:dyDescent="0.25">
      <c r="B12" s="53" t="s">
        <v>94</v>
      </c>
      <c r="D12" s="53" t="s">
        <v>111</v>
      </c>
      <c r="F12" s="53" t="s">
        <v>100</v>
      </c>
      <c r="H12" s="51" t="s">
        <v>97</v>
      </c>
    </row>
    <row r="13" spans="2:8" ht="60" x14ac:dyDescent="0.25">
      <c r="B13" s="53" t="s">
        <v>76</v>
      </c>
      <c r="D13" s="53" t="s">
        <v>109</v>
      </c>
      <c r="F13" s="53" t="s">
        <v>97</v>
      </c>
      <c r="H13" s="51" t="s">
        <v>72</v>
      </c>
    </row>
    <row r="14" spans="2:8" ht="60" x14ac:dyDescent="0.25">
      <c r="B14" s="53" t="s">
        <v>72</v>
      </c>
      <c r="D14" s="53" t="s">
        <v>100</v>
      </c>
      <c r="F14" s="53" t="s">
        <v>94</v>
      </c>
      <c r="H14" s="51" t="s">
        <v>90</v>
      </c>
    </row>
    <row r="15" spans="2:8" ht="60.75" thickBot="1" x14ac:dyDescent="0.3">
      <c r="B15" s="53" t="s">
        <v>71</v>
      </c>
      <c r="D15" s="53" t="s">
        <v>97</v>
      </c>
      <c r="F15" s="53" t="s">
        <v>90</v>
      </c>
      <c r="H15" s="52" t="s">
        <v>157</v>
      </c>
    </row>
    <row r="16" spans="2:8" ht="60" x14ac:dyDescent="0.25">
      <c r="B16" s="53" t="s">
        <v>44</v>
      </c>
      <c r="D16" s="53" t="s">
        <v>94</v>
      </c>
      <c r="F16" s="53" t="s">
        <v>78</v>
      </c>
    </row>
    <row r="17" spans="2:6" ht="90.75" thickBot="1" x14ac:dyDescent="0.3">
      <c r="B17" s="53" t="s">
        <v>46</v>
      </c>
      <c r="D17" s="53" t="s">
        <v>76</v>
      </c>
      <c r="F17" s="53" t="s">
        <v>76</v>
      </c>
    </row>
    <row r="18" spans="2:6" ht="75.75" thickBot="1" x14ac:dyDescent="0.3">
      <c r="B18" s="77" t="s">
        <v>178</v>
      </c>
      <c r="D18" s="53" t="s">
        <v>72</v>
      </c>
      <c r="F18" s="53" t="s">
        <v>74</v>
      </c>
    </row>
    <row r="19" spans="2:6" ht="105" x14ac:dyDescent="0.25">
      <c r="B19" s="16"/>
      <c r="D19" s="53" t="s">
        <v>68</v>
      </c>
      <c r="F19" s="53" t="s">
        <v>72</v>
      </c>
    </row>
    <row r="20" spans="2:6" ht="90" x14ac:dyDescent="0.25">
      <c r="D20" s="53" t="s">
        <v>64</v>
      </c>
      <c r="F20" s="53" t="s">
        <v>34</v>
      </c>
    </row>
    <row r="21" spans="2:6" ht="105" x14ac:dyDescent="0.25">
      <c r="B21" s="16"/>
      <c r="D21" s="53" t="s">
        <v>31</v>
      </c>
      <c r="F21" s="53" t="s">
        <v>40</v>
      </c>
    </row>
    <row r="22" spans="2:6" ht="75" x14ac:dyDescent="0.25">
      <c r="D22" s="53" t="s">
        <v>38</v>
      </c>
      <c r="F22" s="53" t="s">
        <v>42</v>
      </c>
    </row>
    <row r="23" spans="2:6" ht="60" x14ac:dyDescent="0.25">
      <c r="B23" s="16"/>
      <c r="D23" s="53" t="s">
        <v>44</v>
      </c>
      <c r="F23" s="53" t="s">
        <v>44</v>
      </c>
    </row>
    <row r="24" spans="2:6" ht="75.75" thickBot="1" x14ac:dyDescent="0.3">
      <c r="D24" s="54" t="s">
        <v>46</v>
      </c>
      <c r="F24" s="53" t="s">
        <v>46</v>
      </c>
    </row>
    <row r="25" spans="2:6" ht="90.75" thickBot="1" x14ac:dyDescent="0.3">
      <c r="B25" s="16"/>
      <c r="F25" s="54" t="s">
        <v>55</v>
      </c>
    </row>
    <row r="27" spans="2:6" x14ac:dyDescent="0.25">
      <c r="B27" s="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8DF1E-5B01-49C2-AA64-8F13AA0C5EAC}">
  <dimension ref="B1:F60"/>
  <sheetViews>
    <sheetView topLeftCell="A49" workbookViewId="0">
      <selection activeCell="B54" sqref="B54"/>
    </sheetView>
  </sheetViews>
  <sheetFormatPr defaultRowHeight="15" x14ac:dyDescent="0.25"/>
  <cols>
    <col min="1" max="1" width="15.5703125" customWidth="1"/>
    <col min="2" max="2" width="24.85546875" style="16" customWidth="1"/>
    <col min="6" max="6" width="17.28515625" customWidth="1"/>
  </cols>
  <sheetData>
    <row r="1" spans="2:6" ht="47.25" x14ac:dyDescent="0.25">
      <c r="B1" s="29" t="s">
        <v>0</v>
      </c>
      <c r="C1" s="30" t="s">
        <v>36</v>
      </c>
      <c r="F1" s="75" t="s">
        <v>179</v>
      </c>
    </row>
    <row r="2" spans="2:6" ht="60.75" thickBot="1" x14ac:dyDescent="0.3">
      <c r="B2" s="23" t="s">
        <v>83</v>
      </c>
      <c r="C2" s="24">
        <v>273</v>
      </c>
      <c r="F2" s="54" t="s">
        <v>180</v>
      </c>
    </row>
    <row r="3" spans="2:6" ht="75" x14ac:dyDescent="0.25">
      <c r="B3" s="23" t="s">
        <v>136</v>
      </c>
      <c r="C3" s="24">
        <v>252</v>
      </c>
    </row>
    <row r="4" spans="2:6" ht="75" x14ac:dyDescent="0.25">
      <c r="B4" s="23" t="s">
        <v>66</v>
      </c>
      <c r="C4" s="24">
        <v>218</v>
      </c>
    </row>
    <row r="5" spans="2:6" ht="60" x14ac:dyDescent="0.25">
      <c r="B5" s="23" t="s">
        <v>111</v>
      </c>
      <c r="C5" s="24">
        <v>188</v>
      </c>
    </row>
    <row r="6" spans="2:6" ht="75" x14ac:dyDescent="0.25">
      <c r="B6" s="23" t="s">
        <v>142</v>
      </c>
      <c r="C6" s="24">
        <v>176</v>
      </c>
    </row>
    <row r="7" spans="2:6" ht="75" x14ac:dyDescent="0.25">
      <c r="B7" s="23" t="s">
        <v>28</v>
      </c>
      <c r="C7" s="24">
        <v>149</v>
      </c>
    </row>
    <row r="8" spans="2:6" ht="90" x14ac:dyDescent="0.25">
      <c r="B8" s="23" t="s">
        <v>68</v>
      </c>
      <c r="C8" s="24">
        <v>148</v>
      </c>
    </row>
    <row r="9" spans="2:6" ht="75" x14ac:dyDescent="0.25">
      <c r="B9" s="23" t="s">
        <v>64</v>
      </c>
      <c r="C9" s="24">
        <v>113</v>
      </c>
    </row>
    <row r="10" spans="2:6" ht="75" x14ac:dyDescent="0.25">
      <c r="B10" s="23" t="s">
        <v>173</v>
      </c>
      <c r="C10" s="24">
        <v>106</v>
      </c>
    </row>
    <row r="11" spans="2:6" ht="75" x14ac:dyDescent="0.25">
      <c r="B11" s="23" t="s">
        <v>62</v>
      </c>
      <c r="C11" s="24">
        <v>97</v>
      </c>
    </row>
    <row r="12" spans="2:6" ht="60" x14ac:dyDescent="0.25">
      <c r="B12" s="23" t="s">
        <v>166</v>
      </c>
      <c r="C12" s="24">
        <v>93</v>
      </c>
    </row>
    <row r="13" spans="2:6" ht="30" x14ac:dyDescent="0.25">
      <c r="B13" s="23" t="s">
        <v>97</v>
      </c>
      <c r="C13" s="24">
        <v>86</v>
      </c>
    </row>
    <row r="14" spans="2:6" ht="75" x14ac:dyDescent="0.25">
      <c r="B14" s="23" t="s">
        <v>129</v>
      </c>
      <c r="C14" s="24">
        <v>84</v>
      </c>
    </row>
    <row r="15" spans="2:6" ht="75" x14ac:dyDescent="0.25">
      <c r="B15" s="23" t="s">
        <v>76</v>
      </c>
      <c r="C15" s="24">
        <v>84</v>
      </c>
    </row>
    <row r="16" spans="2:6" ht="75" x14ac:dyDescent="0.25">
      <c r="B16" s="23" t="s">
        <v>74</v>
      </c>
      <c r="C16" s="24">
        <v>81</v>
      </c>
    </row>
    <row r="17" spans="2:3" ht="45" x14ac:dyDescent="0.25">
      <c r="B17" s="23" t="s">
        <v>139</v>
      </c>
      <c r="C17" s="24">
        <v>71</v>
      </c>
    </row>
    <row r="18" spans="2:3" ht="60" x14ac:dyDescent="0.25">
      <c r="B18" s="23" t="s">
        <v>38</v>
      </c>
      <c r="C18" s="24">
        <v>66</v>
      </c>
    </row>
    <row r="19" spans="2:3" ht="90" x14ac:dyDescent="0.25">
      <c r="B19" s="23" t="s">
        <v>81</v>
      </c>
      <c r="C19" s="24">
        <v>62</v>
      </c>
    </row>
    <row r="20" spans="2:3" ht="60" x14ac:dyDescent="0.25">
      <c r="B20" s="23" t="s">
        <v>78</v>
      </c>
      <c r="C20" s="24">
        <v>60</v>
      </c>
    </row>
    <row r="21" spans="2:3" ht="60" x14ac:dyDescent="0.25">
      <c r="B21" s="23" t="s">
        <v>46</v>
      </c>
      <c r="C21" s="24">
        <v>52</v>
      </c>
    </row>
    <row r="22" spans="2:3" ht="45" x14ac:dyDescent="0.25">
      <c r="B22" s="23" t="s">
        <v>100</v>
      </c>
      <c r="C22" s="24">
        <v>50</v>
      </c>
    </row>
    <row r="23" spans="2:3" ht="75" x14ac:dyDescent="0.25">
      <c r="B23" s="23" t="s">
        <v>113</v>
      </c>
      <c r="C23" s="24">
        <v>46</v>
      </c>
    </row>
    <row r="24" spans="2:3" ht="75" x14ac:dyDescent="0.25">
      <c r="B24" s="23" t="s">
        <v>53</v>
      </c>
      <c r="C24" s="24">
        <v>43</v>
      </c>
    </row>
    <row r="25" spans="2:3" ht="60" x14ac:dyDescent="0.25">
      <c r="B25" s="23" t="s">
        <v>174</v>
      </c>
      <c r="C25" s="24">
        <v>41</v>
      </c>
    </row>
    <row r="26" spans="2:3" ht="90" x14ac:dyDescent="0.25">
      <c r="B26" s="23" t="s">
        <v>42</v>
      </c>
      <c r="C26" s="24">
        <v>35</v>
      </c>
    </row>
    <row r="27" spans="2:3" ht="30" x14ac:dyDescent="0.25">
      <c r="B27" s="23" t="s">
        <v>107</v>
      </c>
      <c r="C27" s="24">
        <v>33</v>
      </c>
    </row>
    <row r="28" spans="2:3" ht="60" x14ac:dyDescent="0.25">
      <c r="B28" s="23" t="s">
        <v>124</v>
      </c>
      <c r="C28" s="24">
        <v>29</v>
      </c>
    </row>
    <row r="29" spans="2:3" ht="60" x14ac:dyDescent="0.25">
      <c r="B29" s="23" t="s">
        <v>127</v>
      </c>
      <c r="C29" s="24">
        <v>26</v>
      </c>
    </row>
    <row r="30" spans="2:3" ht="105" x14ac:dyDescent="0.25">
      <c r="B30" s="23" t="s">
        <v>55</v>
      </c>
      <c r="C30" s="24">
        <v>24</v>
      </c>
    </row>
    <row r="31" spans="2:3" ht="45" x14ac:dyDescent="0.25">
      <c r="B31" s="23" t="s">
        <v>134</v>
      </c>
      <c r="C31" s="24">
        <v>23</v>
      </c>
    </row>
    <row r="32" spans="2:3" ht="30" x14ac:dyDescent="0.25">
      <c r="B32" s="23" t="s">
        <v>101</v>
      </c>
      <c r="C32" s="24">
        <v>23</v>
      </c>
    </row>
    <row r="33" spans="2:3" ht="45" x14ac:dyDescent="0.25">
      <c r="B33" s="23" t="s">
        <v>178</v>
      </c>
      <c r="C33" s="24">
        <v>22</v>
      </c>
    </row>
    <row r="34" spans="2:3" ht="45" x14ac:dyDescent="0.25">
      <c r="B34" s="23" t="s">
        <v>71</v>
      </c>
      <c r="C34" s="24">
        <v>22</v>
      </c>
    </row>
    <row r="35" spans="2:3" ht="45" x14ac:dyDescent="0.25">
      <c r="B35" s="23" t="s">
        <v>121</v>
      </c>
      <c r="C35" s="24">
        <v>21</v>
      </c>
    </row>
    <row r="36" spans="2:3" ht="60" x14ac:dyDescent="0.25">
      <c r="B36" s="23" t="s">
        <v>90</v>
      </c>
      <c r="C36" s="24">
        <v>20</v>
      </c>
    </row>
    <row r="37" spans="2:3" ht="75" x14ac:dyDescent="0.25">
      <c r="B37" s="23" t="s">
        <v>132</v>
      </c>
      <c r="C37" s="24">
        <v>19</v>
      </c>
    </row>
    <row r="38" spans="2:3" ht="30" x14ac:dyDescent="0.25">
      <c r="B38" s="23" t="s">
        <v>109</v>
      </c>
      <c r="C38" s="24">
        <v>18</v>
      </c>
    </row>
    <row r="39" spans="2:3" ht="45" x14ac:dyDescent="0.25">
      <c r="B39" s="23" t="s">
        <v>119</v>
      </c>
      <c r="C39" s="24">
        <v>16</v>
      </c>
    </row>
    <row r="40" spans="2:3" ht="90" x14ac:dyDescent="0.25">
      <c r="B40" s="23" t="s">
        <v>50</v>
      </c>
      <c r="C40" s="24">
        <v>15</v>
      </c>
    </row>
    <row r="41" spans="2:3" ht="75" x14ac:dyDescent="0.25">
      <c r="B41" s="23" t="s">
        <v>40</v>
      </c>
      <c r="C41" s="24">
        <v>14</v>
      </c>
    </row>
    <row r="42" spans="2:3" x14ac:dyDescent="0.25">
      <c r="B42" s="23" t="s">
        <v>126</v>
      </c>
      <c r="C42" s="24">
        <v>12</v>
      </c>
    </row>
    <row r="43" spans="2:3" ht="60" x14ac:dyDescent="0.25">
      <c r="B43" s="23" t="s">
        <v>26</v>
      </c>
      <c r="C43" s="24">
        <v>12</v>
      </c>
    </row>
    <row r="44" spans="2:3" ht="75" x14ac:dyDescent="0.25">
      <c r="B44" s="23" t="s">
        <v>72</v>
      </c>
      <c r="C44" s="24">
        <v>12</v>
      </c>
    </row>
    <row r="45" spans="2:3" ht="60" x14ac:dyDescent="0.25">
      <c r="B45" s="23" t="s">
        <v>106</v>
      </c>
      <c r="C45" s="24">
        <v>12</v>
      </c>
    </row>
    <row r="46" spans="2:3" ht="90" x14ac:dyDescent="0.25">
      <c r="B46" s="23" t="s">
        <v>58</v>
      </c>
      <c r="C46" s="24">
        <v>10</v>
      </c>
    </row>
    <row r="47" spans="2:3" ht="75" x14ac:dyDescent="0.25">
      <c r="B47" s="23" t="s">
        <v>167</v>
      </c>
      <c r="C47" s="24">
        <v>10</v>
      </c>
    </row>
    <row r="48" spans="2:3" ht="45" x14ac:dyDescent="0.25">
      <c r="B48" s="23" t="s">
        <v>92</v>
      </c>
      <c r="C48" s="24">
        <v>7</v>
      </c>
    </row>
    <row r="49" spans="2:3" ht="60" x14ac:dyDescent="0.25">
      <c r="B49" s="23" t="s">
        <v>94</v>
      </c>
      <c r="C49" s="24">
        <v>7</v>
      </c>
    </row>
    <row r="50" spans="2:3" x14ac:dyDescent="0.25">
      <c r="B50" s="23" t="s">
        <v>103</v>
      </c>
      <c r="C50" s="24">
        <v>7</v>
      </c>
    </row>
    <row r="51" spans="2:3" ht="45" x14ac:dyDescent="0.25">
      <c r="B51" s="23" t="s">
        <v>44</v>
      </c>
      <c r="C51" s="24">
        <v>5</v>
      </c>
    </row>
    <row r="52" spans="2:3" ht="90" x14ac:dyDescent="0.25">
      <c r="B52" s="23" t="s">
        <v>60</v>
      </c>
      <c r="C52" s="24">
        <v>4</v>
      </c>
    </row>
    <row r="53" spans="2:3" ht="45" x14ac:dyDescent="0.25">
      <c r="B53" s="23" t="s">
        <v>137</v>
      </c>
      <c r="C53" s="24">
        <v>3</v>
      </c>
    </row>
    <row r="54" spans="2:3" ht="45" x14ac:dyDescent="0.25">
      <c r="B54" s="23" t="s">
        <v>88</v>
      </c>
      <c r="C54" s="24">
        <v>2</v>
      </c>
    </row>
    <row r="55" spans="2:3" ht="75" x14ac:dyDescent="0.25">
      <c r="B55" s="23" t="s">
        <v>85</v>
      </c>
      <c r="C55" s="24">
        <v>1</v>
      </c>
    </row>
    <row r="56" spans="2:3" ht="60.75" thickBot="1" x14ac:dyDescent="0.3">
      <c r="B56" s="25" t="s">
        <v>34</v>
      </c>
      <c r="C56" s="26">
        <v>1</v>
      </c>
    </row>
    <row r="57" spans="2:3" ht="18.75" x14ac:dyDescent="0.25">
      <c r="B57" s="28" t="s">
        <v>146</v>
      </c>
      <c r="C57" s="21">
        <f>SUM(C2:C56)</f>
        <v>3104</v>
      </c>
    </row>
    <row r="58" spans="2:3" x14ac:dyDescent="0.25">
      <c r="B58" s="27" t="s">
        <v>147</v>
      </c>
      <c r="C58" s="21">
        <f>AVERAGE(C2:C56)</f>
        <v>56.436363636363637</v>
      </c>
    </row>
    <row r="59" spans="2:3" x14ac:dyDescent="0.25">
      <c r="B59" s="21" t="s">
        <v>155</v>
      </c>
      <c r="C59" s="21">
        <f>_xlfn.VAR.S(C2:C56)</f>
        <v>4226.6949494949495</v>
      </c>
    </row>
    <row r="60" spans="2:3" x14ac:dyDescent="0.25">
      <c r="B60" s="21" t="s">
        <v>156</v>
      </c>
      <c r="C60" s="21">
        <f>_xlfn.STDEV.S(C2:C56)</f>
        <v>65.013036765674542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7CBB3-DFCB-4E20-AEF0-7C3FFF261F9B}">
  <dimension ref="B1:C28"/>
  <sheetViews>
    <sheetView topLeftCell="A18" workbookViewId="0">
      <selection activeCell="C27" sqref="C27"/>
    </sheetView>
  </sheetViews>
  <sheetFormatPr defaultRowHeight="15" x14ac:dyDescent="0.25"/>
  <cols>
    <col min="2" max="2" width="32" style="48" customWidth="1"/>
    <col min="3" max="3" width="21.85546875" customWidth="1"/>
  </cols>
  <sheetData>
    <row r="1" spans="2:3" ht="63" x14ac:dyDescent="0.25">
      <c r="B1" s="29" t="s">
        <v>0</v>
      </c>
      <c r="C1" s="22" t="s">
        <v>181</v>
      </c>
    </row>
    <row r="2" spans="2:3" ht="45" x14ac:dyDescent="0.25">
      <c r="B2" s="23" t="s">
        <v>46</v>
      </c>
      <c r="C2" s="24">
        <v>50</v>
      </c>
    </row>
    <row r="3" spans="2:3" ht="45" x14ac:dyDescent="0.25">
      <c r="B3" s="23" t="s">
        <v>72</v>
      </c>
      <c r="C3" s="24">
        <v>37</v>
      </c>
    </row>
    <row r="4" spans="2:3" x14ac:dyDescent="0.25">
      <c r="B4" s="23" t="s">
        <v>126</v>
      </c>
      <c r="C4" s="24">
        <v>26</v>
      </c>
    </row>
    <row r="5" spans="2:3" ht="45" x14ac:dyDescent="0.25">
      <c r="B5" s="23" t="s">
        <v>44</v>
      </c>
      <c r="C5" s="24">
        <v>26</v>
      </c>
    </row>
    <row r="6" spans="2:3" ht="30" x14ac:dyDescent="0.25">
      <c r="B6" s="23" t="s">
        <v>71</v>
      </c>
      <c r="C6" s="24">
        <v>24</v>
      </c>
    </row>
    <row r="7" spans="2:3" ht="60" x14ac:dyDescent="0.25">
      <c r="B7" s="23" t="s">
        <v>127</v>
      </c>
      <c r="C7" s="24">
        <v>22</v>
      </c>
    </row>
    <row r="8" spans="2:3" ht="45" x14ac:dyDescent="0.25">
      <c r="B8" s="23" t="s">
        <v>94</v>
      </c>
      <c r="C8" s="24">
        <v>21</v>
      </c>
    </row>
    <row r="9" spans="2:3" ht="45" x14ac:dyDescent="0.25">
      <c r="B9" s="23" t="s">
        <v>90</v>
      </c>
      <c r="C9" s="24">
        <v>17</v>
      </c>
    </row>
    <row r="10" spans="2:3" x14ac:dyDescent="0.25">
      <c r="B10" s="23" t="s">
        <v>109</v>
      </c>
      <c r="C10" s="24">
        <v>14</v>
      </c>
    </row>
    <row r="11" spans="2:3" ht="30" x14ac:dyDescent="0.25">
      <c r="B11" s="23" t="s">
        <v>119</v>
      </c>
      <c r="C11" s="24">
        <v>13</v>
      </c>
    </row>
    <row r="12" spans="2:3" ht="45" x14ac:dyDescent="0.25">
      <c r="B12" s="23" t="s">
        <v>134</v>
      </c>
      <c r="C12" s="24">
        <v>12</v>
      </c>
    </row>
    <row r="13" spans="2:3" ht="30" x14ac:dyDescent="0.25">
      <c r="B13" s="23" t="s">
        <v>121</v>
      </c>
      <c r="C13" s="24">
        <v>12</v>
      </c>
    </row>
    <row r="14" spans="2:3" ht="45" x14ac:dyDescent="0.25">
      <c r="B14" s="23" t="s">
        <v>124</v>
      </c>
      <c r="C14" s="24">
        <v>12</v>
      </c>
    </row>
    <row r="15" spans="2:3" ht="60" x14ac:dyDescent="0.25">
      <c r="B15" s="23" t="s">
        <v>78</v>
      </c>
      <c r="C15" s="24">
        <v>8</v>
      </c>
    </row>
    <row r="16" spans="2:3" x14ac:dyDescent="0.25">
      <c r="B16" s="23" t="s">
        <v>101</v>
      </c>
      <c r="C16" s="24">
        <v>7</v>
      </c>
    </row>
    <row r="17" spans="2:3" ht="75" x14ac:dyDescent="0.25">
      <c r="B17" s="23" t="s">
        <v>42</v>
      </c>
      <c r="C17" s="24">
        <v>5</v>
      </c>
    </row>
    <row r="18" spans="2:3" ht="30" x14ac:dyDescent="0.25">
      <c r="B18" s="23" t="s">
        <v>97</v>
      </c>
      <c r="C18" s="24">
        <v>3</v>
      </c>
    </row>
    <row r="19" spans="2:3" x14ac:dyDescent="0.25">
      <c r="B19" s="23" t="s">
        <v>103</v>
      </c>
      <c r="C19" s="24">
        <v>2</v>
      </c>
    </row>
    <row r="20" spans="2:3" ht="30" x14ac:dyDescent="0.25">
      <c r="B20" s="23" t="s">
        <v>92</v>
      </c>
      <c r="C20" s="24">
        <v>2</v>
      </c>
    </row>
    <row r="21" spans="2:3" ht="60" x14ac:dyDescent="0.25">
      <c r="B21" s="23" t="s">
        <v>76</v>
      </c>
      <c r="C21" s="24">
        <v>2</v>
      </c>
    </row>
    <row r="22" spans="2:3" ht="30" x14ac:dyDescent="0.25">
      <c r="B22" s="23" t="s">
        <v>88</v>
      </c>
      <c r="C22" s="24">
        <v>2</v>
      </c>
    </row>
    <row r="23" spans="2:3" ht="60.75" thickBot="1" x14ac:dyDescent="0.3">
      <c r="B23" s="25" t="s">
        <v>74</v>
      </c>
      <c r="C23" s="26">
        <v>1</v>
      </c>
    </row>
    <row r="25" spans="2:3" ht="18.75" x14ac:dyDescent="0.25">
      <c r="B25" s="28" t="s">
        <v>146</v>
      </c>
      <c r="C25" s="21">
        <f>SUM(C2:C23)</f>
        <v>318</v>
      </c>
    </row>
    <row r="26" spans="2:3" x14ac:dyDescent="0.25">
      <c r="B26" s="27" t="s">
        <v>147</v>
      </c>
      <c r="C26" s="21">
        <f>AVERAGE(C2:C23)</f>
        <v>14.454545454545455</v>
      </c>
    </row>
    <row r="27" spans="2:3" x14ac:dyDescent="0.25">
      <c r="B27" s="21" t="s">
        <v>155</v>
      </c>
      <c r="C27" s="21">
        <f>_xlfn.VAR.S(C2:C23)</f>
        <v>160.73593073593071</v>
      </c>
    </row>
    <row r="28" spans="2:3" x14ac:dyDescent="0.25">
      <c r="B28" s="21" t="s">
        <v>156</v>
      </c>
      <c r="C28" s="21">
        <f>_xlfn.STDEV.S(C2:C23)</f>
        <v>12.678167483352265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651EA-A94C-4E28-A672-0BF11CCA539E}">
  <dimension ref="B1:N29"/>
  <sheetViews>
    <sheetView zoomScale="85" zoomScaleNormal="85" workbookViewId="0">
      <selection activeCell="E4" sqref="E4"/>
    </sheetView>
  </sheetViews>
  <sheetFormatPr defaultRowHeight="15" x14ac:dyDescent="0.25"/>
  <cols>
    <col min="2" max="2" width="28.85546875" customWidth="1"/>
    <col min="3" max="3" width="17.7109375" customWidth="1"/>
    <col min="5" max="5" width="29.28515625" style="48" customWidth="1"/>
    <col min="6" max="6" width="14.7109375" customWidth="1"/>
    <col min="8" max="8" width="16.42578125" style="48" customWidth="1"/>
    <col min="9" max="9" width="16.42578125" style="49" customWidth="1"/>
    <col min="10" max="10" width="16.42578125" customWidth="1"/>
    <col min="13" max="13" width="26.5703125" customWidth="1"/>
  </cols>
  <sheetData>
    <row r="1" spans="2:14" ht="45" customHeight="1" x14ac:dyDescent="0.3">
      <c r="B1" s="59" t="s">
        <v>0</v>
      </c>
      <c r="C1" s="57" t="s">
        <v>149</v>
      </c>
      <c r="E1" s="59" t="s">
        <v>0</v>
      </c>
      <c r="F1" s="57" t="s">
        <v>162</v>
      </c>
      <c r="I1" s="114" t="s">
        <v>164</v>
      </c>
      <c r="J1" s="115"/>
      <c r="K1" s="116"/>
      <c r="M1" s="117" t="s">
        <v>165</v>
      </c>
      <c r="N1" s="118"/>
    </row>
    <row r="2" spans="2:14" ht="60" x14ac:dyDescent="0.25">
      <c r="B2" s="23" t="s">
        <v>46</v>
      </c>
      <c r="C2" s="24">
        <v>193</v>
      </c>
      <c r="E2" s="64" t="s">
        <v>34</v>
      </c>
      <c r="F2" s="31">
        <v>33</v>
      </c>
      <c r="I2" s="62" t="s">
        <v>0</v>
      </c>
      <c r="J2" s="28" t="s">
        <v>7</v>
      </c>
      <c r="K2" s="63" t="s">
        <v>163</v>
      </c>
      <c r="M2" s="62" t="s">
        <v>0</v>
      </c>
      <c r="N2" s="63" t="s">
        <v>163</v>
      </c>
    </row>
    <row r="3" spans="2:14" ht="69" customHeight="1" x14ac:dyDescent="0.25">
      <c r="B3" s="23" t="s">
        <v>40</v>
      </c>
      <c r="C3" s="24">
        <v>156</v>
      </c>
      <c r="E3" s="64" t="s">
        <v>72</v>
      </c>
      <c r="F3" s="31">
        <v>18</v>
      </c>
      <c r="I3" s="66" t="s">
        <v>100</v>
      </c>
      <c r="J3" s="20">
        <v>3</v>
      </c>
      <c r="K3" s="24">
        <v>2</v>
      </c>
      <c r="M3" s="23" t="s">
        <v>38</v>
      </c>
      <c r="N3" s="24">
        <v>1</v>
      </c>
    </row>
    <row r="4" spans="2:14" ht="105" x14ac:dyDescent="0.25">
      <c r="B4" s="23" t="s">
        <v>121</v>
      </c>
      <c r="C4" s="24">
        <v>60</v>
      </c>
      <c r="E4" s="64" t="s">
        <v>42</v>
      </c>
      <c r="F4" s="31">
        <v>17</v>
      </c>
      <c r="I4" s="66" t="s">
        <v>124</v>
      </c>
      <c r="J4" s="20">
        <v>18</v>
      </c>
      <c r="K4" s="24">
        <v>4</v>
      </c>
      <c r="M4" s="23" t="s">
        <v>58</v>
      </c>
      <c r="N4" s="24">
        <v>11</v>
      </c>
    </row>
    <row r="5" spans="2:14" ht="105" x14ac:dyDescent="0.25">
      <c r="B5" s="23" t="s">
        <v>124</v>
      </c>
      <c r="C5" s="24">
        <v>6</v>
      </c>
      <c r="E5" s="64" t="s">
        <v>58</v>
      </c>
      <c r="F5" s="31">
        <v>11</v>
      </c>
      <c r="I5" s="66" t="s">
        <v>34</v>
      </c>
      <c r="J5" s="20">
        <v>1</v>
      </c>
      <c r="K5" s="24">
        <v>33</v>
      </c>
      <c r="M5" s="23" t="s">
        <v>53</v>
      </c>
      <c r="N5" s="24">
        <v>3</v>
      </c>
    </row>
    <row r="6" spans="2:14" ht="90.75" thickBot="1" x14ac:dyDescent="0.3">
      <c r="B6" s="23" t="s">
        <v>55</v>
      </c>
      <c r="C6" s="24">
        <v>1</v>
      </c>
      <c r="E6" s="64" t="s">
        <v>92</v>
      </c>
      <c r="F6" s="31">
        <v>7</v>
      </c>
      <c r="I6" s="66" t="s">
        <v>94</v>
      </c>
      <c r="J6" s="20">
        <v>21</v>
      </c>
      <c r="K6" s="24">
        <v>6</v>
      </c>
      <c r="M6" s="25" t="s">
        <v>60</v>
      </c>
      <c r="N6" s="26">
        <v>4</v>
      </c>
    </row>
    <row r="7" spans="2:14" ht="75" x14ac:dyDescent="0.25">
      <c r="B7" s="23" t="s">
        <v>38</v>
      </c>
      <c r="C7" s="24">
        <v>1</v>
      </c>
      <c r="E7" s="64" t="s">
        <v>94</v>
      </c>
      <c r="F7" s="31">
        <v>6</v>
      </c>
      <c r="I7" s="66" t="s">
        <v>134</v>
      </c>
      <c r="J7" s="20">
        <v>13</v>
      </c>
      <c r="K7" s="24">
        <v>5</v>
      </c>
    </row>
    <row r="8" spans="2:14" ht="60" x14ac:dyDescent="0.25">
      <c r="B8" s="23" t="s">
        <v>103</v>
      </c>
      <c r="C8" s="24">
        <v>1</v>
      </c>
      <c r="E8" s="64" t="s">
        <v>126</v>
      </c>
      <c r="F8" s="31">
        <v>6</v>
      </c>
      <c r="I8" s="66" t="s">
        <v>121</v>
      </c>
      <c r="J8" s="20">
        <v>13</v>
      </c>
      <c r="K8" s="24">
        <v>1</v>
      </c>
    </row>
    <row r="9" spans="2:14" ht="120" x14ac:dyDescent="0.25">
      <c r="B9" s="23" t="s">
        <v>28</v>
      </c>
      <c r="C9" s="24">
        <v>1</v>
      </c>
      <c r="E9" s="64" t="s">
        <v>134</v>
      </c>
      <c r="F9" s="31">
        <v>5</v>
      </c>
      <c r="I9" s="66" t="s">
        <v>127</v>
      </c>
      <c r="J9" s="20">
        <v>24</v>
      </c>
      <c r="K9" s="24">
        <v>5</v>
      </c>
    </row>
    <row r="10" spans="2:14" ht="75" x14ac:dyDescent="0.25">
      <c r="B10" s="23" t="s">
        <v>83</v>
      </c>
      <c r="C10" s="24">
        <v>1</v>
      </c>
      <c r="E10" s="64" t="s">
        <v>127</v>
      </c>
      <c r="F10" s="31">
        <v>5</v>
      </c>
      <c r="I10" s="66" t="s">
        <v>119</v>
      </c>
      <c r="J10" s="20">
        <v>14</v>
      </c>
      <c r="K10" s="24">
        <v>3</v>
      </c>
    </row>
    <row r="11" spans="2:14" ht="75.75" thickBot="1" x14ac:dyDescent="0.3">
      <c r="B11" s="25" t="s">
        <v>126</v>
      </c>
      <c r="C11" s="26">
        <v>1</v>
      </c>
      <c r="E11" s="64" t="s">
        <v>60</v>
      </c>
      <c r="F11" s="31">
        <v>4</v>
      </c>
      <c r="I11" s="66" t="s">
        <v>109</v>
      </c>
      <c r="J11" s="20">
        <v>15</v>
      </c>
      <c r="K11" s="24">
        <v>1</v>
      </c>
    </row>
    <row r="12" spans="2:14" ht="105" x14ac:dyDescent="0.25">
      <c r="E12" s="64" t="s">
        <v>124</v>
      </c>
      <c r="F12" s="31">
        <v>4</v>
      </c>
      <c r="I12" s="66" t="s">
        <v>72</v>
      </c>
      <c r="J12" s="20">
        <v>43</v>
      </c>
      <c r="K12" s="24">
        <v>18</v>
      </c>
    </row>
    <row r="13" spans="2:14" ht="60" x14ac:dyDescent="0.25">
      <c r="E13" s="64" t="s">
        <v>71</v>
      </c>
      <c r="F13" s="31">
        <v>4</v>
      </c>
      <c r="I13" s="66" t="s">
        <v>71</v>
      </c>
      <c r="J13" s="20">
        <v>27</v>
      </c>
      <c r="K13" s="24">
        <v>4</v>
      </c>
    </row>
    <row r="14" spans="2:14" ht="60" x14ac:dyDescent="0.25">
      <c r="E14" s="64" t="s">
        <v>44</v>
      </c>
      <c r="F14" s="31">
        <v>3</v>
      </c>
      <c r="I14" s="66" t="s">
        <v>92</v>
      </c>
      <c r="J14" s="20">
        <v>3</v>
      </c>
      <c r="K14" s="24">
        <v>7</v>
      </c>
    </row>
    <row r="15" spans="2:14" ht="120" x14ac:dyDescent="0.25">
      <c r="E15" s="64" t="s">
        <v>78</v>
      </c>
      <c r="F15" s="31">
        <v>3</v>
      </c>
      <c r="I15" s="66" t="s">
        <v>90</v>
      </c>
      <c r="J15" s="20">
        <v>25</v>
      </c>
      <c r="K15" s="24">
        <v>1</v>
      </c>
    </row>
    <row r="16" spans="2:14" ht="105" x14ac:dyDescent="0.25">
      <c r="E16" s="64" t="s">
        <v>119</v>
      </c>
      <c r="F16" s="31">
        <v>3</v>
      </c>
      <c r="I16" s="66" t="s">
        <v>46</v>
      </c>
      <c r="J16" s="20">
        <v>58</v>
      </c>
      <c r="K16" s="24">
        <v>1</v>
      </c>
    </row>
    <row r="17" spans="2:11" ht="150" x14ac:dyDescent="0.25">
      <c r="E17" s="64" t="s">
        <v>53</v>
      </c>
      <c r="F17" s="31">
        <v>3</v>
      </c>
      <c r="I17" s="66" t="s">
        <v>42</v>
      </c>
      <c r="J17" s="20">
        <v>5</v>
      </c>
      <c r="K17" s="24">
        <v>17</v>
      </c>
    </row>
    <row r="18" spans="2:11" ht="105" x14ac:dyDescent="0.25">
      <c r="E18" s="64" t="s">
        <v>100</v>
      </c>
      <c r="F18" s="31">
        <v>2</v>
      </c>
      <c r="I18" s="66" t="s">
        <v>78</v>
      </c>
      <c r="J18" s="20">
        <v>11</v>
      </c>
      <c r="K18" s="24">
        <v>3</v>
      </c>
    </row>
    <row r="19" spans="2:11" ht="45" x14ac:dyDescent="0.25">
      <c r="E19" s="64" t="s">
        <v>46</v>
      </c>
      <c r="F19" s="31">
        <v>1</v>
      </c>
      <c r="I19" s="66" t="s">
        <v>126</v>
      </c>
      <c r="J19" s="20">
        <v>27</v>
      </c>
      <c r="K19" s="24">
        <v>6</v>
      </c>
    </row>
    <row r="20" spans="2:11" ht="75" x14ac:dyDescent="0.25">
      <c r="E20" s="64" t="s">
        <v>90</v>
      </c>
      <c r="F20" s="31">
        <v>1</v>
      </c>
      <c r="I20" s="66" t="s">
        <v>44</v>
      </c>
      <c r="J20" s="20">
        <v>34</v>
      </c>
      <c r="K20" s="24">
        <v>3</v>
      </c>
    </row>
    <row r="21" spans="2:11" ht="75.75" thickBot="1" x14ac:dyDescent="0.3">
      <c r="E21" s="64" t="s">
        <v>121</v>
      </c>
      <c r="F21" s="31">
        <v>1</v>
      </c>
      <c r="I21" s="67" t="s">
        <v>178</v>
      </c>
      <c r="J21" s="76">
        <v>3</v>
      </c>
      <c r="K21" s="26">
        <v>3</v>
      </c>
    </row>
    <row r="22" spans="2:11" ht="30" x14ac:dyDescent="0.25">
      <c r="E22" s="64" t="s">
        <v>109</v>
      </c>
      <c r="F22" s="31">
        <v>1</v>
      </c>
    </row>
    <row r="23" spans="2:11" ht="45" x14ac:dyDescent="0.25">
      <c r="E23" s="64" t="s">
        <v>38</v>
      </c>
      <c r="F23" s="31">
        <v>1</v>
      </c>
    </row>
    <row r="24" spans="2:11" ht="45.75" thickBot="1" x14ac:dyDescent="0.3">
      <c r="E24" s="65" t="s">
        <v>178</v>
      </c>
      <c r="F24" s="32">
        <v>3</v>
      </c>
    </row>
    <row r="26" spans="2:11" ht="18.75" x14ac:dyDescent="0.3">
      <c r="B26" s="60" t="s">
        <v>150</v>
      </c>
      <c r="C26" s="50">
        <f>SUM(C2:C11)</f>
        <v>421</v>
      </c>
      <c r="E26" s="60" t="s">
        <v>150</v>
      </c>
      <c r="F26" s="58">
        <f>SUM(F2:F24)</f>
        <v>142</v>
      </c>
    </row>
    <row r="27" spans="2:11" ht="18.75" x14ac:dyDescent="0.3">
      <c r="B27" s="60" t="s">
        <v>147</v>
      </c>
      <c r="C27" s="50">
        <f>AVERAGE(C2:C11)</f>
        <v>42.1</v>
      </c>
      <c r="E27" s="60" t="s">
        <v>147</v>
      </c>
      <c r="F27" s="58">
        <f>AVERAGE(F2:F24)</f>
        <v>6.1739130434782608</v>
      </c>
    </row>
    <row r="28" spans="2:11" ht="18.75" x14ac:dyDescent="0.3">
      <c r="B28" s="61" t="s">
        <v>155</v>
      </c>
      <c r="C28" s="50">
        <f>_xlfn.VAR.S(C2:C11)</f>
        <v>5278.1</v>
      </c>
      <c r="E28" s="60" t="s">
        <v>155</v>
      </c>
      <c r="F28" s="58">
        <f>_xlfn.VAR.S(F2:F23)</f>
        <v>57.560606060606062</v>
      </c>
    </row>
    <row r="29" spans="2:11" ht="18.75" x14ac:dyDescent="0.3">
      <c r="B29" s="61" t="s">
        <v>156</v>
      </c>
      <c r="C29" s="50">
        <f>_xlfn.STDEV.S(C2:C11)</f>
        <v>72.65053337725746</v>
      </c>
      <c r="E29" s="60" t="s">
        <v>156</v>
      </c>
      <c r="F29" s="58">
        <f>_xlfn.STDEV.S(F2:F23)</f>
        <v>7.586870636870386</v>
      </c>
    </row>
  </sheetData>
  <mergeCells count="2">
    <mergeCell ref="I1:K1"/>
    <mergeCell ref="M1:N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814D7-82F9-4475-A5A7-19F3B0514F12}">
  <dimension ref="B1:C17"/>
  <sheetViews>
    <sheetView workbookViewId="0">
      <selection activeCell="C6" sqref="C6"/>
    </sheetView>
  </sheetViews>
  <sheetFormatPr defaultRowHeight="15" x14ac:dyDescent="0.25"/>
  <cols>
    <col min="2" max="2" width="33" customWidth="1"/>
    <col min="3" max="3" width="22.28515625" customWidth="1"/>
  </cols>
  <sheetData>
    <row r="1" spans="2:3" ht="48.75" customHeight="1" x14ac:dyDescent="0.25">
      <c r="B1" s="59" t="s">
        <v>0</v>
      </c>
      <c r="C1" s="33" t="s">
        <v>182</v>
      </c>
    </row>
    <row r="2" spans="2:3" ht="45" x14ac:dyDescent="0.25">
      <c r="B2" s="23" t="s">
        <v>46</v>
      </c>
      <c r="C2" s="24">
        <v>193</v>
      </c>
    </row>
    <row r="3" spans="2:3" ht="60" x14ac:dyDescent="0.25">
      <c r="B3" s="23" t="s">
        <v>40</v>
      </c>
      <c r="C3" s="24">
        <v>156</v>
      </c>
    </row>
    <row r="4" spans="2:3" ht="30" x14ac:dyDescent="0.25">
      <c r="B4" s="23" t="s">
        <v>121</v>
      </c>
      <c r="C4" s="24">
        <v>60</v>
      </c>
    </row>
    <row r="5" spans="2:3" ht="45" x14ac:dyDescent="0.25">
      <c r="B5" s="23" t="s">
        <v>124</v>
      </c>
      <c r="C5" s="24">
        <v>6</v>
      </c>
    </row>
    <row r="6" spans="2:3" ht="75" x14ac:dyDescent="0.25">
      <c r="B6" s="23" t="s">
        <v>55</v>
      </c>
      <c r="C6" s="24">
        <v>1</v>
      </c>
    </row>
    <row r="7" spans="2:3" ht="45" x14ac:dyDescent="0.25">
      <c r="B7" s="23" t="s">
        <v>83</v>
      </c>
      <c r="C7" s="24">
        <v>1</v>
      </c>
    </row>
    <row r="8" spans="2:3" ht="45" x14ac:dyDescent="0.25">
      <c r="B8" s="23" t="s">
        <v>38</v>
      </c>
      <c r="C8" s="24">
        <v>1</v>
      </c>
    </row>
    <row r="9" spans="2:3" ht="45" x14ac:dyDescent="0.25">
      <c r="B9" s="23" t="s">
        <v>28</v>
      </c>
      <c r="C9" s="24">
        <v>1</v>
      </c>
    </row>
    <row r="10" spans="2:3" x14ac:dyDescent="0.25">
      <c r="B10" s="23" t="s">
        <v>103</v>
      </c>
      <c r="C10" s="24">
        <v>1</v>
      </c>
    </row>
    <row r="11" spans="2:3" ht="45" x14ac:dyDescent="0.25">
      <c r="B11" s="23" t="s">
        <v>174</v>
      </c>
      <c r="C11" s="24">
        <v>1</v>
      </c>
    </row>
    <row r="12" spans="2:3" ht="15.75" thickBot="1" x14ac:dyDescent="0.3">
      <c r="B12" s="25" t="s">
        <v>126</v>
      </c>
      <c r="C12" s="26">
        <v>1</v>
      </c>
    </row>
    <row r="14" spans="2:3" x14ac:dyDescent="0.25">
      <c r="B14" s="27" t="s">
        <v>146</v>
      </c>
      <c r="C14">
        <f>SUM(C2:C12)</f>
        <v>422</v>
      </c>
    </row>
    <row r="15" spans="2:3" x14ac:dyDescent="0.25">
      <c r="B15" s="27" t="s">
        <v>147</v>
      </c>
      <c r="C15">
        <f>AVERAGE(C2:C12)</f>
        <v>38.363636363636367</v>
      </c>
    </row>
    <row r="16" spans="2:3" x14ac:dyDescent="0.25">
      <c r="B16" s="21" t="s">
        <v>155</v>
      </c>
      <c r="C16">
        <f>_xlfn.VAR.S(C2:C12)</f>
        <v>4903.8545454545456</v>
      </c>
    </row>
    <row r="17" spans="2:3" x14ac:dyDescent="0.25">
      <c r="B17" s="21" t="s">
        <v>156</v>
      </c>
      <c r="C17">
        <f>_xlfn.STDEV.S(C2:C12)</f>
        <v>70.027527055112728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Data</vt:lpstr>
      <vt:lpstr>Publication rate</vt:lpstr>
      <vt:lpstr>Peripheral concepts</vt:lpstr>
      <vt:lpstr>Intersection of peripheral</vt:lpstr>
      <vt:lpstr>Imagery experience</vt:lpstr>
      <vt:lpstr>Token "cognitive architecture"</vt:lpstr>
      <vt:lpstr>AI</vt:lpstr>
      <vt:lpstr>Metacognition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Teodor Akov</dc:creator>
  <cp:keywords/>
  <dc:description/>
  <cp:lastModifiedBy>Teodor Akov</cp:lastModifiedBy>
  <cp:revision/>
  <dcterms:created xsi:type="dcterms:W3CDTF">2025-07-25T06:19:43Z</dcterms:created>
  <dcterms:modified xsi:type="dcterms:W3CDTF">2025-10-27T01:49:32Z</dcterms:modified>
  <cp:category/>
  <cp:contentStatus/>
</cp:coreProperties>
</file>